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тельные" sheetId="1" r:id="rId1"/>
  </sheets>
  <calcPr calcId="152511"/>
</workbook>
</file>

<file path=xl/calcChain.xml><?xml version="1.0" encoding="utf-8"?>
<calcChain xmlns="http://schemas.openxmlformats.org/spreadsheetml/2006/main">
  <c r="G91" i="1" l="1"/>
  <c r="G92" i="1"/>
  <c r="J91" i="1" l="1"/>
  <c r="J92" i="1"/>
  <c r="E91" i="1" l="1"/>
  <c r="E89" i="1" l="1"/>
  <c r="L89" i="1" l="1"/>
  <c r="J89" i="1"/>
  <c r="J90" i="1" s="1"/>
  <c r="G89" i="1"/>
  <c r="G90" i="1" s="1"/>
  <c r="H42" i="1" l="1"/>
  <c r="E92" i="1" l="1"/>
  <c r="E90" i="1" l="1"/>
</calcChain>
</file>

<file path=xl/sharedStrings.xml><?xml version="1.0" encoding="utf-8"?>
<sst xmlns="http://schemas.openxmlformats.org/spreadsheetml/2006/main" count="381" uniqueCount="225">
  <si>
    <t>Адрес</t>
  </si>
  <si>
    <t>Установленная мощность котельной (суммарная производительность котлов), Гкал/час.</t>
  </si>
  <si>
    <t>Вид топлива</t>
  </si>
  <si>
    <t>Котельная №1</t>
  </si>
  <si>
    <t>Котельная №2</t>
  </si>
  <si>
    <t>Котельная №3</t>
  </si>
  <si>
    <t>Котельная №4</t>
  </si>
  <si>
    <t>Котельная №5</t>
  </si>
  <si>
    <t>Котельная №6</t>
  </si>
  <si>
    <t>Котельная №7</t>
  </si>
  <si>
    <t>Котельная №8</t>
  </si>
  <si>
    <t>Котельная №9</t>
  </si>
  <si>
    <t>Котельная №10</t>
  </si>
  <si>
    <t>Котельная №11</t>
  </si>
  <si>
    <t>Котельная №12</t>
  </si>
  <si>
    <t>Котельная №13</t>
  </si>
  <si>
    <t>Котельная №14</t>
  </si>
  <si>
    <t>Котельная №15</t>
  </si>
  <si>
    <t>Котельная №16</t>
  </si>
  <si>
    <t>Котельная №17</t>
  </si>
  <si>
    <t>Котельная №18</t>
  </si>
  <si>
    <t>Котельная №19</t>
  </si>
  <si>
    <t>Котельная №20</t>
  </si>
  <si>
    <t>Котельная №22</t>
  </si>
  <si>
    <t>Котельная №23</t>
  </si>
  <si>
    <t>Котельная №24</t>
  </si>
  <si>
    <t>Котельная №25</t>
  </si>
  <si>
    <t>Котельная №26</t>
  </si>
  <si>
    <t>Котельная №28</t>
  </si>
  <si>
    <t>Котельная №29</t>
  </si>
  <si>
    <t>Котельная №30</t>
  </si>
  <si>
    <t>Котельная №35</t>
  </si>
  <si>
    <t>Котельная №37</t>
  </si>
  <si>
    <t>Котельная №40</t>
  </si>
  <si>
    <t>Котельная №42</t>
  </si>
  <si>
    <t>Котельная №43</t>
  </si>
  <si>
    <t>Котельная №44</t>
  </si>
  <si>
    <t>Котельная №45</t>
  </si>
  <si>
    <t>Котельная №47</t>
  </si>
  <si>
    <t>Котельная №48</t>
  </si>
  <si>
    <t>Котельная №49</t>
  </si>
  <si>
    <t>Котельная №50</t>
  </si>
  <si>
    <t>Котельная №52</t>
  </si>
  <si>
    <t>Котельная №53</t>
  </si>
  <si>
    <t>Котельная №54</t>
  </si>
  <si>
    <t>Котельная №55</t>
  </si>
  <si>
    <t>Котельная №56</t>
  </si>
  <si>
    <t>Котельная №57</t>
  </si>
  <si>
    <t>Котельная №58</t>
  </si>
  <si>
    <t>Котельная №61</t>
  </si>
  <si>
    <t>Котельная №62</t>
  </si>
  <si>
    <t>Котельная №63</t>
  </si>
  <si>
    <t>Котельная №64</t>
  </si>
  <si>
    <t>Котельная №65</t>
  </si>
  <si>
    <t>Котельная №66</t>
  </si>
  <si>
    <t>Котельная №67</t>
  </si>
  <si>
    <t>Котельная №68</t>
  </si>
  <si>
    <t>Котельная №69</t>
  </si>
  <si>
    <t>Котельная №70</t>
  </si>
  <si>
    <t>Котельная №71</t>
  </si>
  <si>
    <t>Котельная №72</t>
  </si>
  <si>
    <t>Котельная №73</t>
  </si>
  <si>
    <t>Котельная №74</t>
  </si>
  <si>
    <t>Котельная №75</t>
  </si>
  <si>
    <t>Котельная №76</t>
  </si>
  <si>
    <t>Котельная №77</t>
  </si>
  <si>
    <t>Котельная №78</t>
  </si>
  <si>
    <t>Котельная №79</t>
  </si>
  <si>
    <t>Котельная №80</t>
  </si>
  <si>
    <t>№№ п/п</t>
  </si>
  <si>
    <t>г. Апрелевка, ул.Апрелевская, д.65</t>
  </si>
  <si>
    <t>г. Апрелевка, ул.Ленина</t>
  </si>
  <si>
    <t>г. Апрелевка, ул.ж/д ст.Победа</t>
  </si>
  <si>
    <t>г. Апрелевка, ул.Августовская, д.1</t>
  </si>
  <si>
    <t>г. Апрелевка, ул.Парковая</t>
  </si>
  <si>
    <t>г. Апрелевка, ул.Самохина</t>
  </si>
  <si>
    <t>г. Апрелевка, ул.2-я Майская</t>
  </si>
  <si>
    <t>с. Петровское</t>
  </si>
  <si>
    <t>п.Калининец</t>
  </si>
  <si>
    <t>г.Наро-Фоминск, ул.Профсоюзная</t>
  </si>
  <si>
    <t>г.Наро-Фоминск,, ул.Карла Маркса</t>
  </si>
  <si>
    <t>г.Наро-Фоминск, ул.Калинина</t>
  </si>
  <si>
    <t>г.Наро-Фоминск,, ул.Московская</t>
  </si>
  <si>
    <t>г.Наро-Фоминск,ул. Генерала Ефремова</t>
  </si>
  <si>
    <t>г.Наро-Фоминск, ул.Ленина</t>
  </si>
  <si>
    <t>г.Наро-Фоминск, ул.Володарского</t>
  </si>
  <si>
    <t>г.Наро-Фоминск, Маршала Жукова</t>
  </si>
  <si>
    <t>г.Наро-Фоминск, ул.Полубоярова</t>
  </si>
  <si>
    <t>г.Наро-Фоминск, ул.2-й Володарский пер.</t>
  </si>
  <si>
    <t>г.Наро-Фоминск, ул.Шибанкова</t>
  </si>
  <si>
    <t>г.Наро-Фоминск, Парк Воровского</t>
  </si>
  <si>
    <t>г.Наро-Фоминск, ул.Чехова д.1а</t>
  </si>
  <si>
    <t>д.Сырьевая, д/о" Отличник"</t>
  </si>
  <si>
    <t>п.Селятино</t>
  </si>
  <si>
    <t>д.Мякишево</t>
  </si>
  <si>
    <t xml:space="preserve"> г. Верея ул. Лесная  </t>
  </si>
  <si>
    <t xml:space="preserve">ул. Комсомольская стр.1а </t>
  </si>
  <si>
    <t xml:space="preserve">ул. Октябрьская стр.31а </t>
  </si>
  <si>
    <t xml:space="preserve">ул. Грязнова стр.2а </t>
  </si>
  <si>
    <t xml:space="preserve">пос.Пионерский ул. Центральная стр.12 </t>
  </si>
  <si>
    <t xml:space="preserve">дер. Ястребово ул. М. Слобода стр.1а </t>
  </si>
  <si>
    <t xml:space="preserve">дер. Веселево стр.65 </t>
  </si>
  <si>
    <t xml:space="preserve">дер.Вышегород стр.113 </t>
  </si>
  <si>
    <t xml:space="preserve">дер.Шустиково стр.157 </t>
  </si>
  <si>
    <t xml:space="preserve">дер. Устье ул. Центральная стр. 17 </t>
  </si>
  <si>
    <t xml:space="preserve">дер. Волченки ул.Центральная стр.13 </t>
  </si>
  <si>
    <t xml:space="preserve">п. Архангельский ул. Центральная стр.19 </t>
  </si>
  <si>
    <t xml:space="preserve">дер. Назарьево ул. Центральная стр. 1а </t>
  </si>
  <si>
    <t xml:space="preserve">дер. Слепушкино </t>
  </si>
  <si>
    <t xml:space="preserve">дер. Симбухово ул. Дороховская стр.21а </t>
  </si>
  <si>
    <t xml:space="preserve">г. Верея пл. Советская </t>
  </si>
  <si>
    <t xml:space="preserve">г. Верея, ул. Боровская </t>
  </si>
  <si>
    <t xml:space="preserve">г. Верея ул. Кировская стр. 21 </t>
  </si>
  <si>
    <t>п.Ново-Глаголево</t>
  </si>
  <si>
    <t>г.Наро-Фоминск, ул.Связистов</t>
  </si>
  <si>
    <t>г.Наро-Фоминск, ул.Толстого</t>
  </si>
  <si>
    <t>пос.Атепцево, ул.Совхозная</t>
  </si>
  <si>
    <t>с.Каменское</t>
  </si>
  <si>
    <t>дер.Головково</t>
  </si>
  <si>
    <t>дер.Таширово</t>
  </si>
  <si>
    <t>г.Наро-Фоминск, п.Леспромхоз</t>
  </si>
  <si>
    <t>дер.Башкино, ул.Родниковая, д.№18</t>
  </si>
  <si>
    <t>г.Наро-Фоминск, п.Новая Ольховка</t>
  </si>
  <si>
    <t>г.Наро-Фоминск, ул.Пушкина, д.3.</t>
  </si>
  <si>
    <t>г.Наро-Фоминск, п.Д/о Бекасово</t>
  </si>
  <si>
    <t>г. Апрелевка, ул.Дубки д.19</t>
  </si>
  <si>
    <t>газ</t>
  </si>
  <si>
    <t xml:space="preserve">                                          на электроэнергии</t>
  </si>
  <si>
    <t>ВСЕГО:</t>
  </si>
  <si>
    <t>2 котельных</t>
  </si>
  <si>
    <t>г.Наро-Фоминск, дома СМП</t>
  </si>
  <si>
    <t>г. Наро-Фоминск-10, дер.Васильчиново</t>
  </si>
  <si>
    <t>пос.Софьино</t>
  </si>
  <si>
    <t>диз. топливо</t>
  </si>
  <si>
    <t>Количество котлов</t>
  </si>
  <si>
    <t>Мощность одного котла, Гкал/ч</t>
  </si>
  <si>
    <t>Марка котла</t>
  </si>
  <si>
    <t xml:space="preserve">ДКВР-4/13 </t>
  </si>
  <si>
    <t xml:space="preserve">ЗИО-60 </t>
  </si>
  <si>
    <t>ЗИО-60</t>
  </si>
  <si>
    <t xml:space="preserve">ДКВР-10/13 </t>
  </si>
  <si>
    <t xml:space="preserve">КВА-05  </t>
  </si>
  <si>
    <t xml:space="preserve">КВГМ-1,0-115Н </t>
  </si>
  <si>
    <t xml:space="preserve">КВГМ-10  </t>
  </si>
  <si>
    <t xml:space="preserve"> ДКВР-10/13  </t>
  </si>
  <si>
    <t xml:space="preserve">КВГМ-4,65/115  </t>
  </si>
  <si>
    <t>ДКВР-6,5/13</t>
  </si>
  <si>
    <t>УНИВЕРСАЛ 2</t>
  </si>
  <si>
    <t>КВГМ-10 2</t>
  </si>
  <si>
    <t>НИИСТУ-5</t>
  </si>
  <si>
    <t xml:space="preserve">ЗИО-60    </t>
  </si>
  <si>
    <t xml:space="preserve">     НР-17 </t>
  </si>
  <si>
    <t xml:space="preserve">ДКВР-6,5/13 </t>
  </si>
  <si>
    <t xml:space="preserve">УНИВЕРСАЛ-4 </t>
  </si>
  <si>
    <t>УНИВЕРСАЛ</t>
  </si>
  <si>
    <t xml:space="preserve">БРАТСК-1Г </t>
  </si>
  <si>
    <t>Факел-1Г</t>
  </si>
  <si>
    <t>ДКВР-10/13</t>
  </si>
  <si>
    <t>КВА-1,0-ЭЭ</t>
  </si>
  <si>
    <t>ДКВР-4/13</t>
  </si>
  <si>
    <t xml:space="preserve">ЗиОСАБ-500 </t>
  </si>
  <si>
    <t>Logano SK745</t>
  </si>
  <si>
    <t>Logano SK645</t>
  </si>
  <si>
    <t xml:space="preserve">Факел </t>
  </si>
  <si>
    <t>KRM-70R(0,07)</t>
  </si>
  <si>
    <t xml:space="preserve"> KSO-50R(0,05) </t>
  </si>
  <si>
    <t xml:space="preserve">ТВГ-4Р </t>
  </si>
  <si>
    <t xml:space="preserve"> Е-1/9-1Г</t>
  </si>
  <si>
    <t>Logano S825L</t>
  </si>
  <si>
    <t>Logano SK 745</t>
  </si>
  <si>
    <t xml:space="preserve">КСВ-0,86 </t>
  </si>
  <si>
    <t xml:space="preserve">ЭПЗ-100И2 </t>
  </si>
  <si>
    <t xml:space="preserve">Verona10/VR-10  </t>
  </si>
  <si>
    <t xml:space="preserve">Padova 4/PD-4 </t>
  </si>
  <si>
    <t xml:space="preserve">REVOTERM RFV-3000 </t>
  </si>
  <si>
    <t>Vitoplex-100</t>
  </si>
  <si>
    <t>REX-200</t>
  </si>
  <si>
    <t xml:space="preserve">  ДКВР-10/13(В) </t>
  </si>
  <si>
    <t xml:space="preserve"> ПТВМ-30М(В)   </t>
  </si>
  <si>
    <t>КСВ-0,93</t>
  </si>
  <si>
    <t>Ланкаширский (В)</t>
  </si>
  <si>
    <t>КСВ-0,93 (П)</t>
  </si>
  <si>
    <t>КВА-2,5 ЭЭ</t>
  </si>
  <si>
    <t xml:space="preserve">Руснит 270 </t>
  </si>
  <si>
    <t xml:space="preserve">NWT-7-1-150 </t>
  </si>
  <si>
    <t>ЗиОСАБ-2000</t>
  </si>
  <si>
    <t>ЗиОСАБ-600ВТМ</t>
  </si>
  <si>
    <t>Riello 297</t>
  </si>
  <si>
    <t>Riello 235</t>
  </si>
  <si>
    <t>Termona-50</t>
  </si>
  <si>
    <t>Lamborghini</t>
  </si>
  <si>
    <t xml:space="preserve">ЗИО-100 </t>
  </si>
  <si>
    <t>КВа-0,3</t>
  </si>
  <si>
    <t>Modal</t>
  </si>
  <si>
    <t>КЧМ-7"Гном"</t>
  </si>
  <si>
    <t>Энергия-6</t>
  </si>
  <si>
    <t>Год ввода в эксплуатацию</t>
  </si>
  <si>
    <t>1965, новый котел ПТВМ 2016</t>
  </si>
  <si>
    <t>ХВО</t>
  </si>
  <si>
    <t>нет</t>
  </si>
  <si>
    <t>45 ХВО</t>
  </si>
  <si>
    <t>г.Наро-Фоминск, ул.Новикова</t>
  </si>
  <si>
    <t>Термотехник ТТ 100-2000</t>
  </si>
  <si>
    <t xml:space="preserve">дер. Рождественно ул. Северная 8а </t>
  </si>
  <si>
    <t>на дизельном топливе</t>
  </si>
  <si>
    <t>Присвоенный номер котельной</t>
  </si>
  <si>
    <t>Электроэнергия</t>
  </si>
  <si>
    <t xml:space="preserve">г. Верея, ул. Восточная стр.14а </t>
  </si>
  <si>
    <t>Общая нагрузка, Гкал/час</t>
  </si>
  <si>
    <t>Термотехник ТТ100</t>
  </si>
  <si>
    <t>Термотехник ТТ100-01</t>
  </si>
  <si>
    <t>Rossen RS-D600</t>
  </si>
  <si>
    <t>Котельная №21</t>
  </si>
  <si>
    <t xml:space="preserve">Наро-Фоминский ГО тер."Пансионат "Нара", д1 соор.13 </t>
  </si>
  <si>
    <t>Протяженность тепловых сетей в 2-х  трубном исчислении, м</t>
  </si>
  <si>
    <t>Термотехник</t>
  </si>
  <si>
    <t>Котельная №27</t>
  </si>
  <si>
    <t>КВГМ-7,56-15ОП</t>
  </si>
  <si>
    <t>68 котельных</t>
  </si>
  <si>
    <t>г.Апрелевка, ЖК "Весна"</t>
  </si>
  <si>
    <t>10 котельных</t>
  </si>
  <si>
    <t>56 котельных</t>
  </si>
  <si>
    <t>газ с апреля 2021</t>
  </si>
  <si>
    <t xml:space="preserve">  в том числе работающих:         на природном газе</t>
  </si>
  <si>
    <t>Техническая характеристика  котельных и ЦТП по МУП "Теплосеть"  Наро-Фоминский городской округ по состоянию на 01.03.2021  года, принятые в план на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</si>
</sst>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/>
    <xf numFmtId="165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164" fontId="10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zoomScale="110" zoomScaleNormal="110" workbookViewId="0">
      <selection activeCell="C19" sqref="C19:C20"/>
    </sheetView>
  </sheetViews>
  <sheetFormatPr defaultRowHeight="15" x14ac:dyDescent="0.25"/>
  <cols>
    <col min="1" max="1" width="6.28515625" customWidth="1"/>
    <col min="2" max="2" width="16" customWidth="1"/>
    <col min="3" max="3" width="40" customWidth="1"/>
    <col min="4" max="4" width="13.7109375" customWidth="1"/>
    <col min="5" max="5" width="15.140625" style="3" customWidth="1"/>
    <col min="6" max="6" width="22.85546875" style="3" customWidth="1"/>
    <col min="7" max="7" width="11.140625" style="3" customWidth="1"/>
    <col min="8" max="8" width="10.5703125" style="3" customWidth="1"/>
    <col min="9" max="10" width="15.42578125" customWidth="1"/>
    <col min="11" max="11" width="8" customWidth="1"/>
    <col min="12" max="12" width="10.42578125" style="59" customWidth="1"/>
  </cols>
  <sheetData>
    <row r="1" spans="1:19" ht="45.75" customHeight="1" x14ac:dyDescent="0.25">
      <c r="A1" s="94" t="s">
        <v>224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9" ht="111.75" customHeight="1" x14ac:dyDescent="0.25">
      <c r="A2" s="4" t="s">
        <v>69</v>
      </c>
      <c r="B2" s="4" t="s">
        <v>205</v>
      </c>
      <c r="C2" s="4" t="s">
        <v>0</v>
      </c>
      <c r="D2" s="4" t="s">
        <v>196</v>
      </c>
      <c r="E2" s="4" t="s">
        <v>1</v>
      </c>
      <c r="F2" s="4" t="s">
        <v>136</v>
      </c>
      <c r="G2" s="4" t="s">
        <v>134</v>
      </c>
      <c r="H2" s="4" t="s">
        <v>135</v>
      </c>
      <c r="I2" s="4" t="s">
        <v>2</v>
      </c>
      <c r="J2" s="4" t="s">
        <v>214</v>
      </c>
      <c r="K2" s="4" t="s">
        <v>198</v>
      </c>
      <c r="L2" s="51" t="s">
        <v>208</v>
      </c>
      <c r="M2" s="2"/>
      <c r="N2" s="2"/>
      <c r="O2" s="2"/>
      <c r="P2" s="2"/>
      <c r="Q2" s="2"/>
      <c r="R2" s="2"/>
      <c r="S2" s="1"/>
    </row>
    <row r="3" spans="1:19" x14ac:dyDescent="0.25">
      <c r="A3" s="5">
        <v>1</v>
      </c>
      <c r="B3" s="6" t="s">
        <v>3</v>
      </c>
      <c r="C3" s="21" t="s">
        <v>79</v>
      </c>
      <c r="D3" s="6">
        <v>1986</v>
      </c>
      <c r="E3" s="14">
        <v>5.2</v>
      </c>
      <c r="F3" s="15" t="s">
        <v>137</v>
      </c>
      <c r="G3" s="16">
        <v>2</v>
      </c>
      <c r="H3" s="15">
        <v>2.6</v>
      </c>
      <c r="I3" s="6" t="s">
        <v>126</v>
      </c>
      <c r="J3" s="47">
        <v>1794.5</v>
      </c>
      <c r="K3" s="4" t="s">
        <v>198</v>
      </c>
      <c r="L3" s="52">
        <v>0.61099999999999999</v>
      </c>
    </row>
    <row r="4" spans="1:19" x14ac:dyDescent="0.25">
      <c r="A4" s="5">
        <v>2</v>
      </c>
      <c r="B4" s="6" t="s">
        <v>4</v>
      </c>
      <c r="C4" s="21" t="s">
        <v>80</v>
      </c>
      <c r="D4" s="6">
        <v>1948</v>
      </c>
      <c r="E4" s="14">
        <v>5.4</v>
      </c>
      <c r="F4" s="15" t="s">
        <v>138</v>
      </c>
      <c r="G4" s="16">
        <v>6</v>
      </c>
      <c r="H4" s="15">
        <v>0.9</v>
      </c>
      <c r="I4" s="6" t="s">
        <v>126</v>
      </c>
      <c r="J4" s="47">
        <v>2365.4</v>
      </c>
      <c r="K4" s="4" t="s">
        <v>198</v>
      </c>
      <c r="L4" s="52">
        <v>4.5730000000000004</v>
      </c>
    </row>
    <row r="5" spans="1:19" x14ac:dyDescent="0.25">
      <c r="A5" s="5">
        <v>3</v>
      </c>
      <c r="B5" s="6" t="s">
        <v>5</v>
      </c>
      <c r="C5" s="22" t="s">
        <v>81</v>
      </c>
      <c r="D5" s="11">
        <v>1964</v>
      </c>
      <c r="E5" s="14">
        <v>1.8</v>
      </c>
      <c r="F5" s="15" t="s">
        <v>139</v>
      </c>
      <c r="G5" s="16">
        <v>2</v>
      </c>
      <c r="H5" s="15">
        <v>0.9</v>
      </c>
      <c r="I5" s="6" t="s">
        <v>126</v>
      </c>
      <c r="J5" s="47">
        <v>1000.6</v>
      </c>
      <c r="K5" s="4" t="s">
        <v>198</v>
      </c>
      <c r="L5" s="52">
        <v>1.234</v>
      </c>
    </row>
    <row r="6" spans="1:19" x14ac:dyDescent="0.25">
      <c r="A6" s="5">
        <v>4</v>
      </c>
      <c r="B6" s="6" t="s">
        <v>6</v>
      </c>
      <c r="C6" s="21" t="s">
        <v>82</v>
      </c>
      <c r="D6" s="6">
        <v>1979</v>
      </c>
      <c r="E6" s="14">
        <v>19.5</v>
      </c>
      <c r="F6" s="15" t="s">
        <v>140</v>
      </c>
      <c r="G6" s="16">
        <v>3</v>
      </c>
      <c r="H6" s="15">
        <v>6.5</v>
      </c>
      <c r="I6" s="6" t="s">
        <v>126</v>
      </c>
      <c r="J6" s="47">
        <v>7739.2</v>
      </c>
      <c r="K6" s="4" t="s">
        <v>198</v>
      </c>
      <c r="L6" s="52">
        <v>8.8810000000000002</v>
      </c>
    </row>
    <row r="7" spans="1:19" x14ac:dyDescent="0.25">
      <c r="A7" s="5">
        <v>5</v>
      </c>
      <c r="B7" s="6" t="s">
        <v>7</v>
      </c>
      <c r="C7" s="21" t="s">
        <v>201</v>
      </c>
      <c r="D7" s="12">
        <v>42314</v>
      </c>
      <c r="E7" s="14">
        <v>22.36</v>
      </c>
      <c r="F7" s="25" t="s">
        <v>209</v>
      </c>
      <c r="G7" s="16">
        <v>4</v>
      </c>
      <c r="H7" s="15">
        <v>5.59</v>
      </c>
      <c r="I7" s="6" t="s">
        <v>126</v>
      </c>
      <c r="J7" s="47">
        <v>1413.95</v>
      </c>
      <c r="K7" s="4" t="s">
        <v>198</v>
      </c>
      <c r="L7" s="52">
        <v>15.423</v>
      </c>
    </row>
    <row r="8" spans="1:19" x14ac:dyDescent="0.25">
      <c r="A8" s="75">
        <v>6</v>
      </c>
      <c r="B8" s="75" t="s">
        <v>8</v>
      </c>
      <c r="C8" s="81" t="s">
        <v>83</v>
      </c>
      <c r="D8" s="75">
        <v>1983</v>
      </c>
      <c r="E8" s="83">
        <v>3.44</v>
      </c>
      <c r="F8" s="15" t="s">
        <v>141</v>
      </c>
      <c r="G8" s="16">
        <v>4</v>
      </c>
      <c r="H8" s="15">
        <v>0.43</v>
      </c>
      <c r="I8" s="75" t="s">
        <v>126</v>
      </c>
      <c r="J8" s="68">
        <v>2115.6</v>
      </c>
      <c r="K8" s="72" t="s">
        <v>198</v>
      </c>
      <c r="L8" s="66">
        <v>2.2370000000000001</v>
      </c>
    </row>
    <row r="9" spans="1:19" x14ac:dyDescent="0.25">
      <c r="A9" s="76"/>
      <c r="B9" s="76"/>
      <c r="C9" s="82"/>
      <c r="D9" s="76"/>
      <c r="E9" s="84"/>
      <c r="F9" s="15" t="s">
        <v>142</v>
      </c>
      <c r="G9" s="16">
        <v>2</v>
      </c>
      <c r="H9" s="15">
        <v>0.86</v>
      </c>
      <c r="I9" s="76"/>
      <c r="J9" s="70"/>
      <c r="K9" s="73"/>
      <c r="L9" s="67"/>
    </row>
    <row r="10" spans="1:19" x14ac:dyDescent="0.25">
      <c r="A10" s="75">
        <v>7</v>
      </c>
      <c r="B10" s="75" t="s">
        <v>9</v>
      </c>
      <c r="C10" s="81" t="s">
        <v>84</v>
      </c>
      <c r="D10" s="75">
        <v>1965</v>
      </c>
      <c r="E10" s="83">
        <v>41</v>
      </c>
      <c r="F10" s="15" t="s">
        <v>143</v>
      </c>
      <c r="G10" s="16">
        <v>2</v>
      </c>
      <c r="H10" s="15">
        <v>10</v>
      </c>
      <c r="I10" s="75" t="s">
        <v>126</v>
      </c>
      <c r="J10" s="68">
        <v>17336.599999999999</v>
      </c>
      <c r="K10" s="72" t="s">
        <v>198</v>
      </c>
      <c r="L10" s="95">
        <v>40.506</v>
      </c>
    </row>
    <row r="11" spans="1:19" x14ac:dyDescent="0.25">
      <c r="A11" s="85"/>
      <c r="B11" s="85"/>
      <c r="C11" s="86"/>
      <c r="D11" s="85"/>
      <c r="E11" s="87"/>
      <c r="F11" s="15" t="s">
        <v>144</v>
      </c>
      <c r="G11" s="16">
        <v>2</v>
      </c>
      <c r="H11" s="15">
        <v>6.5</v>
      </c>
      <c r="I11" s="85"/>
      <c r="J11" s="69"/>
      <c r="K11" s="74"/>
      <c r="L11" s="96"/>
    </row>
    <row r="12" spans="1:19" x14ac:dyDescent="0.25">
      <c r="A12" s="76"/>
      <c r="B12" s="76"/>
      <c r="C12" s="82"/>
      <c r="D12" s="76"/>
      <c r="E12" s="84"/>
      <c r="F12" s="15" t="s">
        <v>145</v>
      </c>
      <c r="G12" s="16">
        <v>2</v>
      </c>
      <c r="H12" s="15">
        <v>4</v>
      </c>
      <c r="I12" s="76"/>
      <c r="J12" s="70"/>
      <c r="K12" s="73"/>
      <c r="L12" s="97"/>
    </row>
    <row r="13" spans="1:19" x14ac:dyDescent="0.25">
      <c r="A13" s="5">
        <v>8</v>
      </c>
      <c r="B13" s="6" t="s">
        <v>10</v>
      </c>
      <c r="C13" s="23" t="s">
        <v>131</v>
      </c>
      <c r="D13" s="13">
        <v>1966</v>
      </c>
      <c r="E13" s="14">
        <v>12.675000000000001</v>
      </c>
      <c r="F13" s="15" t="s">
        <v>146</v>
      </c>
      <c r="G13" s="16">
        <v>3</v>
      </c>
      <c r="H13" s="15">
        <v>4.2249999999999996</v>
      </c>
      <c r="I13" s="6" t="s">
        <v>126</v>
      </c>
      <c r="J13" s="47">
        <v>1891.5</v>
      </c>
      <c r="K13" s="4" t="s">
        <v>198</v>
      </c>
      <c r="L13" s="52">
        <v>4.3449999999999998</v>
      </c>
    </row>
    <row r="14" spans="1:19" x14ac:dyDescent="0.25">
      <c r="A14" s="5">
        <v>9</v>
      </c>
      <c r="B14" s="6" t="s">
        <v>11</v>
      </c>
      <c r="C14" s="21" t="s">
        <v>85</v>
      </c>
      <c r="D14" s="6">
        <v>1977</v>
      </c>
      <c r="E14" s="14">
        <v>1</v>
      </c>
      <c r="F14" s="15" t="s">
        <v>147</v>
      </c>
      <c r="G14" s="16">
        <v>2</v>
      </c>
      <c r="H14" s="15">
        <v>0.5</v>
      </c>
      <c r="I14" s="6" t="s">
        <v>126</v>
      </c>
      <c r="J14" s="47">
        <v>437.5</v>
      </c>
      <c r="K14" s="4" t="s">
        <v>199</v>
      </c>
      <c r="L14" s="52">
        <v>0.91100000000000003</v>
      </c>
    </row>
    <row r="15" spans="1:19" x14ac:dyDescent="0.25">
      <c r="A15" s="75">
        <v>10</v>
      </c>
      <c r="B15" s="75" t="s">
        <v>12</v>
      </c>
      <c r="C15" s="81" t="s">
        <v>115</v>
      </c>
      <c r="D15" s="75">
        <v>1983</v>
      </c>
      <c r="E15" s="83">
        <v>38.450000000000003</v>
      </c>
      <c r="F15" s="15" t="s">
        <v>148</v>
      </c>
      <c r="G15" s="16">
        <v>3</v>
      </c>
      <c r="H15" s="15">
        <v>10</v>
      </c>
      <c r="I15" s="75" t="s">
        <v>126</v>
      </c>
      <c r="J15" s="68">
        <v>11595.5</v>
      </c>
      <c r="K15" s="72" t="s">
        <v>198</v>
      </c>
      <c r="L15" s="66">
        <v>31.527999999999999</v>
      </c>
    </row>
    <row r="16" spans="1:19" x14ac:dyDescent="0.25">
      <c r="A16" s="76"/>
      <c r="B16" s="76"/>
      <c r="C16" s="82"/>
      <c r="D16" s="76"/>
      <c r="E16" s="84"/>
      <c r="F16" s="15" t="s">
        <v>146</v>
      </c>
      <c r="G16" s="16">
        <v>2</v>
      </c>
      <c r="H16" s="15">
        <v>4.2249999999999996</v>
      </c>
      <c r="I16" s="76"/>
      <c r="J16" s="70"/>
      <c r="K16" s="73"/>
      <c r="L16" s="67"/>
    </row>
    <row r="17" spans="1:15" x14ac:dyDescent="0.25">
      <c r="A17" s="5">
        <v>11</v>
      </c>
      <c r="B17" s="6" t="s">
        <v>13</v>
      </c>
      <c r="C17" s="21" t="s">
        <v>77</v>
      </c>
      <c r="D17" s="6">
        <v>1966</v>
      </c>
      <c r="E17" s="14">
        <v>1.2</v>
      </c>
      <c r="F17" s="15" t="s">
        <v>149</v>
      </c>
      <c r="G17" s="16">
        <v>3</v>
      </c>
      <c r="H17" s="15">
        <v>0.4</v>
      </c>
      <c r="I17" s="6" t="s">
        <v>126</v>
      </c>
      <c r="J17" s="47">
        <v>609.79999999999995</v>
      </c>
      <c r="K17" s="4" t="s">
        <v>198</v>
      </c>
      <c r="L17" s="52">
        <v>0.55400000000000005</v>
      </c>
    </row>
    <row r="18" spans="1:15" x14ac:dyDescent="0.25">
      <c r="A18" s="5">
        <v>12</v>
      </c>
      <c r="B18" s="6" t="s">
        <v>14</v>
      </c>
      <c r="C18" s="21" t="s">
        <v>86</v>
      </c>
      <c r="D18" s="6">
        <v>1967</v>
      </c>
      <c r="E18" s="14">
        <v>3.6</v>
      </c>
      <c r="F18" s="15" t="s">
        <v>139</v>
      </c>
      <c r="G18" s="16">
        <v>4</v>
      </c>
      <c r="H18" s="15">
        <v>0.9</v>
      </c>
      <c r="I18" s="6" t="s">
        <v>126</v>
      </c>
      <c r="J18" s="47">
        <v>2949.1</v>
      </c>
      <c r="K18" s="4" t="s">
        <v>198</v>
      </c>
      <c r="L18" s="52">
        <v>2.0619999999999998</v>
      </c>
    </row>
    <row r="19" spans="1:15" x14ac:dyDescent="0.25">
      <c r="A19" s="75">
        <v>13</v>
      </c>
      <c r="B19" s="75" t="s">
        <v>15</v>
      </c>
      <c r="C19" s="81" t="s">
        <v>87</v>
      </c>
      <c r="D19" s="75">
        <v>1975</v>
      </c>
      <c r="E19" s="83">
        <v>9</v>
      </c>
      <c r="F19" s="15" t="s">
        <v>150</v>
      </c>
      <c r="G19" s="16">
        <v>6</v>
      </c>
      <c r="H19" s="15">
        <v>0.9</v>
      </c>
      <c r="I19" s="75" t="s">
        <v>126</v>
      </c>
      <c r="J19" s="68">
        <v>2474</v>
      </c>
      <c r="K19" s="72" t="s">
        <v>198</v>
      </c>
      <c r="L19" s="66">
        <v>8.1289999999999996</v>
      </c>
      <c r="O19" s="8"/>
    </row>
    <row r="20" spans="1:15" x14ac:dyDescent="0.25">
      <c r="A20" s="76"/>
      <c r="B20" s="76"/>
      <c r="C20" s="82"/>
      <c r="D20" s="76"/>
      <c r="E20" s="84"/>
      <c r="F20" s="15" t="s">
        <v>151</v>
      </c>
      <c r="G20" s="16">
        <v>4</v>
      </c>
      <c r="H20" s="15">
        <v>0.9</v>
      </c>
      <c r="I20" s="76"/>
      <c r="J20" s="70"/>
      <c r="K20" s="73"/>
      <c r="L20" s="67"/>
      <c r="O20" s="8"/>
    </row>
    <row r="21" spans="1:15" x14ac:dyDescent="0.25">
      <c r="A21" s="5">
        <v>14</v>
      </c>
      <c r="B21" s="6" t="s">
        <v>16</v>
      </c>
      <c r="C21" s="21" t="s">
        <v>70</v>
      </c>
      <c r="D21" s="6">
        <v>1965</v>
      </c>
      <c r="E21" s="14">
        <v>12.675000000000001</v>
      </c>
      <c r="F21" s="17" t="s">
        <v>152</v>
      </c>
      <c r="G21" s="16">
        <v>3</v>
      </c>
      <c r="H21" s="15">
        <v>4.2249999999999996</v>
      </c>
      <c r="I21" s="6" t="s">
        <v>126</v>
      </c>
      <c r="J21" s="47">
        <v>6079.3</v>
      </c>
      <c r="K21" s="4" t="s">
        <v>198</v>
      </c>
      <c r="L21" s="52">
        <v>9.1359999999999992</v>
      </c>
    </row>
    <row r="22" spans="1:15" x14ac:dyDescent="0.25">
      <c r="A22" s="5">
        <v>15</v>
      </c>
      <c r="B22" s="6" t="s">
        <v>17</v>
      </c>
      <c r="C22" s="21" t="s">
        <v>71</v>
      </c>
      <c r="D22" s="6">
        <v>1965</v>
      </c>
      <c r="E22" s="14">
        <v>3.2</v>
      </c>
      <c r="F22" s="17" t="s">
        <v>153</v>
      </c>
      <c r="G22" s="16">
        <v>8</v>
      </c>
      <c r="H22" s="15">
        <v>0.4</v>
      </c>
      <c r="I22" s="6" t="s">
        <v>126</v>
      </c>
      <c r="J22" s="47">
        <v>2313.4</v>
      </c>
      <c r="K22" s="4" t="s">
        <v>198</v>
      </c>
      <c r="L22" s="52">
        <v>5.2850000000000001</v>
      </c>
    </row>
    <row r="23" spans="1:15" x14ac:dyDescent="0.25">
      <c r="A23" s="5">
        <v>16</v>
      </c>
      <c r="B23" s="6" t="s">
        <v>18</v>
      </c>
      <c r="C23" s="21" t="s">
        <v>94</v>
      </c>
      <c r="D23" s="6">
        <v>1964</v>
      </c>
      <c r="E23" s="14">
        <v>1.1000000000000001</v>
      </c>
      <c r="F23" s="15" t="s">
        <v>154</v>
      </c>
      <c r="G23" s="16">
        <v>2</v>
      </c>
      <c r="H23" s="15">
        <v>0.55000000000000004</v>
      </c>
      <c r="I23" s="6" t="s">
        <v>126</v>
      </c>
      <c r="J23" s="47">
        <v>180.8</v>
      </c>
      <c r="K23" s="4" t="s">
        <v>199</v>
      </c>
      <c r="L23" s="52">
        <v>0.125</v>
      </c>
    </row>
    <row r="24" spans="1:15" x14ac:dyDescent="0.25">
      <c r="A24" s="5">
        <v>17</v>
      </c>
      <c r="B24" s="6" t="s">
        <v>19</v>
      </c>
      <c r="C24" s="21" t="s">
        <v>72</v>
      </c>
      <c r="D24" s="6">
        <v>1975</v>
      </c>
      <c r="E24" s="14">
        <v>2.58</v>
      </c>
      <c r="F24" s="32" t="s">
        <v>215</v>
      </c>
      <c r="G24" s="16">
        <v>2</v>
      </c>
      <c r="H24" s="15">
        <v>1.29</v>
      </c>
      <c r="I24" s="6" t="s">
        <v>126</v>
      </c>
      <c r="J24" s="47">
        <v>1690.5</v>
      </c>
      <c r="K24" s="4" t="s">
        <v>199</v>
      </c>
      <c r="L24" s="52">
        <v>3.2719999999999998</v>
      </c>
    </row>
    <row r="25" spans="1:15" x14ac:dyDescent="0.25">
      <c r="A25" s="5">
        <v>18</v>
      </c>
      <c r="B25" s="6" t="s">
        <v>20</v>
      </c>
      <c r="C25" s="21" t="s">
        <v>113</v>
      </c>
      <c r="D25" s="6">
        <v>1989</v>
      </c>
      <c r="E25" s="14">
        <v>5.16</v>
      </c>
      <c r="F25" s="17" t="s">
        <v>156</v>
      </c>
      <c r="G25" s="16">
        <v>6</v>
      </c>
      <c r="H25" s="15">
        <v>0.86</v>
      </c>
      <c r="I25" s="6" t="s">
        <v>126</v>
      </c>
      <c r="J25" s="47">
        <v>1223</v>
      </c>
      <c r="K25" s="4" t="s">
        <v>198</v>
      </c>
      <c r="L25" s="52">
        <v>1.153</v>
      </c>
    </row>
    <row r="26" spans="1:15" x14ac:dyDescent="0.25">
      <c r="A26" s="5">
        <v>19</v>
      </c>
      <c r="B26" s="6" t="s">
        <v>21</v>
      </c>
      <c r="C26" s="21" t="s">
        <v>73</v>
      </c>
      <c r="D26" s="6">
        <v>1963</v>
      </c>
      <c r="E26" s="14">
        <v>32.5</v>
      </c>
      <c r="F26" s="17" t="s">
        <v>157</v>
      </c>
      <c r="G26" s="16">
        <v>5</v>
      </c>
      <c r="H26" s="15">
        <v>6.5</v>
      </c>
      <c r="I26" s="6" t="s">
        <v>126</v>
      </c>
      <c r="J26" s="47">
        <v>12468.06</v>
      </c>
      <c r="K26" s="4" t="s">
        <v>198</v>
      </c>
      <c r="L26" s="52">
        <v>28.667000000000002</v>
      </c>
    </row>
    <row r="27" spans="1:15" x14ac:dyDescent="0.25">
      <c r="A27" s="5">
        <v>20</v>
      </c>
      <c r="B27" s="6" t="s">
        <v>22</v>
      </c>
      <c r="C27" s="21" t="s">
        <v>74</v>
      </c>
      <c r="D27" s="6">
        <v>1963</v>
      </c>
      <c r="E27" s="14">
        <v>19.5</v>
      </c>
      <c r="F27" s="15" t="s">
        <v>140</v>
      </c>
      <c r="G27" s="16">
        <v>3</v>
      </c>
      <c r="H27" s="15">
        <v>6.5</v>
      </c>
      <c r="I27" s="6" t="s">
        <v>126</v>
      </c>
      <c r="J27" s="47">
        <v>4581.3999999999996</v>
      </c>
      <c r="K27" s="4" t="s">
        <v>198</v>
      </c>
      <c r="L27" s="52">
        <v>12.471</v>
      </c>
    </row>
    <row r="28" spans="1:15" ht="32.25" customHeight="1" x14ac:dyDescent="0.25">
      <c r="A28" s="5">
        <v>21</v>
      </c>
      <c r="B28" s="6" t="s">
        <v>212</v>
      </c>
      <c r="C28" s="27" t="s">
        <v>213</v>
      </c>
      <c r="D28" s="34">
        <v>1976</v>
      </c>
      <c r="E28" s="14">
        <v>9</v>
      </c>
      <c r="F28" s="32" t="s">
        <v>159</v>
      </c>
      <c r="G28" s="16">
        <v>4</v>
      </c>
      <c r="H28" s="15">
        <v>2.25</v>
      </c>
      <c r="I28" s="6" t="s">
        <v>126</v>
      </c>
      <c r="J28" s="47">
        <v>0</v>
      </c>
      <c r="K28" s="4" t="s">
        <v>198</v>
      </c>
      <c r="L28" s="52">
        <v>0.92700000000000005</v>
      </c>
    </row>
    <row r="29" spans="1:15" x14ac:dyDescent="0.25">
      <c r="A29" s="5">
        <v>22</v>
      </c>
      <c r="B29" s="6" t="s">
        <v>23</v>
      </c>
      <c r="C29" s="23" t="s">
        <v>114</v>
      </c>
      <c r="D29" s="28">
        <v>30863</v>
      </c>
      <c r="E29" s="14">
        <v>4.3</v>
      </c>
      <c r="F29" s="17" t="s">
        <v>158</v>
      </c>
      <c r="G29" s="16">
        <v>5</v>
      </c>
      <c r="H29" s="15">
        <v>0.86</v>
      </c>
      <c r="I29" s="6" t="s">
        <v>126</v>
      </c>
      <c r="J29" s="47">
        <v>1845.5</v>
      </c>
      <c r="K29" s="4" t="s">
        <v>198</v>
      </c>
      <c r="L29" s="52">
        <v>1.353</v>
      </c>
    </row>
    <row r="30" spans="1:15" x14ac:dyDescent="0.25">
      <c r="A30" s="5">
        <v>23</v>
      </c>
      <c r="B30" s="6" t="s">
        <v>24</v>
      </c>
      <c r="C30" s="21" t="s">
        <v>132</v>
      </c>
      <c r="D30" s="6">
        <v>1988</v>
      </c>
      <c r="E30" s="14">
        <v>7.8</v>
      </c>
      <c r="F30" s="17" t="s">
        <v>159</v>
      </c>
      <c r="G30" s="16">
        <v>3</v>
      </c>
      <c r="H30" s="15">
        <v>2.6</v>
      </c>
      <c r="I30" s="6" t="s">
        <v>126</v>
      </c>
      <c r="J30" s="47">
        <v>4795.25</v>
      </c>
      <c r="K30" s="4" t="s">
        <v>198</v>
      </c>
      <c r="L30" s="52">
        <v>4.49</v>
      </c>
    </row>
    <row r="31" spans="1:15" x14ac:dyDescent="0.25">
      <c r="A31" s="5">
        <v>24</v>
      </c>
      <c r="B31" s="6" t="s">
        <v>25</v>
      </c>
      <c r="C31" s="21" t="s">
        <v>92</v>
      </c>
      <c r="D31" s="6">
        <v>2011</v>
      </c>
      <c r="E31" s="14">
        <v>0.86</v>
      </c>
      <c r="F31" s="17" t="s">
        <v>160</v>
      </c>
      <c r="G31" s="16">
        <v>2</v>
      </c>
      <c r="H31" s="15">
        <v>0.43</v>
      </c>
      <c r="I31" s="6" t="s">
        <v>133</v>
      </c>
      <c r="J31" s="47">
        <v>700</v>
      </c>
      <c r="K31" s="4" t="s">
        <v>198</v>
      </c>
      <c r="L31" s="52">
        <v>0.56100000000000005</v>
      </c>
    </row>
    <row r="32" spans="1:15" x14ac:dyDescent="0.25">
      <c r="A32" s="75">
        <v>25</v>
      </c>
      <c r="B32" s="75" t="s">
        <v>26</v>
      </c>
      <c r="C32" s="81" t="s">
        <v>116</v>
      </c>
      <c r="D32" s="77">
        <v>41852</v>
      </c>
      <c r="E32" s="83">
        <v>1.6160000000000001</v>
      </c>
      <c r="F32" s="17" t="s">
        <v>161</v>
      </c>
      <c r="G32" s="16">
        <v>2</v>
      </c>
      <c r="H32" s="15">
        <v>0.628</v>
      </c>
      <c r="I32" s="75" t="s">
        <v>126</v>
      </c>
      <c r="J32" s="68">
        <v>1057</v>
      </c>
      <c r="K32" s="72" t="s">
        <v>198</v>
      </c>
      <c r="L32" s="66">
        <v>1.446</v>
      </c>
    </row>
    <row r="33" spans="1:12" x14ac:dyDescent="0.25">
      <c r="A33" s="76"/>
      <c r="B33" s="76"/>
      <c r="C33" s="82"/>
      <c r="D33" s="78"/>
      <c r="E33" s="84"/>
      <c r="F33" s="17" t="s">
        <v>162</v>
      </c>
      <c r="G33" s="16">
        <v>1</v>
      </c>
      <c r="H33" s="15">
        <v>0.36</v>
      </c>
      <c r="I33" s="76"/>
      <c r="J33" s="70"/>
      <c r="K33" s="73"/>
      <c r="L33" s="67"/>
    </row>
    <row r="34" spans="1:12" x14ac:dyDescent="0.25">
      <c r="A34" s="5">
        <v>26</v>
      </c>
      <c r="B34" s="6" t="s">
        <v>27</v>
      </c>
      <c r="C34" s="21" t="s">
        <v>117</v>
      </c>
      <c r="D34" s="6">
        <v>1993</v>
      </c>
      <c r="E34" s="14">
        <v>5.16</v>
      </c>
      <c r="F34" s="15" t="s">
        <v>163</v>
      </c>
      <c r="G34" s="16">
        <v>6</v>
      </c>
      <c r="H34" s="15">
        <v>0.86</v>
      </c>
      <c r="I34" s="6" t="s">
        <v>126</v>
      </c>
      <c r="J34" s="47">
        <v>4918</v>
      </c>
      <c r="K34" s="4" t="s">
        <v>198</v>
      </c>
      <c r="L34" s="52">
        <v>4.0220000000000002</v>
      </c>
    </row>
    <row r="35" spans="1:12" x14ac:dyDescent="0.25">
      <c r="A35" s="37">
        <v>27</v>
      </c>
      <c r="B35" s="34" t="s">
        <v>216</v>
      </c>
      <c r="C35" s="38" t="s">
        <v>219</v>
      </c>
      <c r="D35" s="39">
        <v>2014</v>
      </c>
      <c r="E35" s="40">
        <v>32.5</v>
      </c>
      <c r="F35" s="41" t="s">
        <v>217</v>
      </c>
      <c r="G35" s="42">
        <v>5</v>
      </c>
      <c r="H35" s="43">
        <v>32.5</v>
      </c>
      <c r="I35" s="34" t="s">
        <v>126</v>
      </c>
      <c r="J35" s="48">
        <v>880</v>
      </c>
      <c r="K35" s="44" t="s">
        <v>198</v>
      </c>
      <c r="L35" s="53">
        <v>25.994</v>
      </c>
    </row>
    <row r="36" spans="1:12" x14ac:dyDescent="0.25">
      <c r="A36" s="75">
        <v>28</v>
      </c>
      <c r="B36" s="75" t="s">
        <v>28</v>
      </c>
      <c r="C36" s="90" t="s">
        <v>130</v>
      </c>
      <c r="D36" s="79">
        <v>1958</v>
      </c>
      <c r="E36" s="83">
        <v>0.12</v>
      </c>
      <c r="F36" s="17" t="s">
        <v>164</v>
      </c>
      <c r="G36" s="16">
        <v>1</v>
      </c>
      <c r="H36" s="15">
        <v>7.0000000000000007E-2</v>
      </c>
      <c r="I36" s="75" t="s">
        <v>133</v>
      </c>
      <c r="J36" s="68">
        <v>27.2</v>
      </c>
      <c r="K36" s="72" t="s">
        <v>199</v>
      </c>
      <c r="L36" s="66">
        <v>7.3999999999999996E-2</v>
      </c>
    </row>
    <row r="37" spans="1:12" ht="30" customHeight="1" x14ac:dyDescent="0.25">
      <c r="A37" s="76"/>
      <c r="B37" s="76"/>
      <c r="C37" s="91"/>
      <c r="D37" s="80"/>
      <c r="E37" s="84"/>
      <c r="F37" s="17" t="s">
        <v>165</v>
      </c>
      <c r="G37" s="16">
        <v>1</v>
      </c>
      <c r="H37" s="15">
        <v>0.05</v>
      </c>
      <c r="I37" s="76"/>
      <c r="J37" s="70"/>
      <c r="K37" s="73"/>
      <c r="L37" s="67"/>
    </row>
    <row r="38" spans="1:12" x14ac:dyDescent="0.25">
      <c r="A38" s="75">
        <v>29</v>
      </c>
      <c r="B38" s="75" t="s">
        <v>29</v>
      </c>
      <c r="C38" s="81" t="s">
        <v>119</v>
      </c>
      <c r="D38" s="75">
        <v>1985</v>
      </c>
      <c r="E38" s="83">
        <v>6.75</v>
      </c>
      <c r="F38" s="17" t="s">
        <v>166</v>
      </c>
      <c r="G38" s="16">
        <v>2</v>
      </c>
      <c r="H38" s="15">
        <v>2.4</v>
      </c>
      <c r="I38" s="75" t="s">
        <v>126</v>
      </c>
      <c r="J38" s="68">
        <v>2939</v>
      </c>
      <c r="K38" s="72" t="s">
        <v>198</v>
      </c>
      <c r="L38" s="66">
        <v>2.4060000000000001</v>
      </c>
    </row>
    <row r="39" spans="1:12" ht="16.5" customHeight="1" x14ac:dyDescent="0.25">
      <c r="A39" s="76"/>
      <c r="B39" s="76"/>
      <c r="C39" s="82"/>
      <c r="D39" s="76"/>
      <c r="E39" s="84"/>
      <c r="F39" s="17" t="s">
        <v>167</v>
      </c>
      <c r="G39" s="16">
        <v>3</v>
      </c>
      <c r="H39" s="15">
        <v>0.65</v>
      </c>
      <c r="I39" s="76"/>
      <c r="J39" s="70"/>
      <c r="K39" s="73"/>
      <c r="L39" s="67"/>
    </row>
    <row r="40" spans="1:12" x14ac:dyDescent="0.25">
      <c r="A40" s="75">
        <v>30</v>
      </c>
      <c r="B40" s="75" t="s">
        <v>30</v>
      </c>
      <c r="C40" s="81" t="s">
        <v>118</v>
      </c>
      <c r="D40" s="77">
        <v>41270</v>
      </c>
      <c r="E40" s="83">
        <v>6.45</v>
      </c>
      <c r="F40" s="17" t="s">
        <v>168</v>
      </c>
      <c r="G40" s="16">
        <v>2</v>
      </c>
      <c r="H40" s="15">
        <v>2.6230000000000002</v>
      </c>
      <c r="I40" s="75" t="s">
        <v>126</v>
      </c>
      <c r="J40" s="68">
        <v>7705.5</v>
      </c>
      <c r="K40" s="72" t="s">
        <v>198</v>
      </c>
      <c r="L40" s="66">
        <v>5.0650000000000004</v>
      </c>
    </row>
    <row r="41" spans="1:12" x14ac:dyDescent="0.25">
      <c r="A41" s="76"/>
      <c r="B41" s="76"/>
      <c r="C41" s="82"/>
      <c r="D41" s="78"/>
      <c r="E41" s="84"/>
      <c r="F41" s="17" t="s">
        <v>169</v>
      </c>
      <c r="G41" s="16">
        <v>1</v>
      </c>
      <c r="H41" s="15">
        <v>1.204</v>
      </c>
      <c r="I41" s="76"/>
      <c r="J41" s="70"/>
      <c r="K41" s="73"/>
      <c r="L41" s="67"/>
    </row>
    <row r="42" spans="1:12" x14ac:dyDescent="0.25">
      <c r="A42" s="5">
        <v>31</v>
      </c>
      <c r="B42" s="6" t="s">
        <v>31</v>
      </c>
      <c r="C42" s="21" t="s">
        <v>77</v>
      </c>
      <c r="D42" s="12">
        <v>43486</v>
      </c>
      <c r="E42" s="14">
        <v>1.3959999999999999</v>
      </c>
      <c r="F42" s="26" t="s">
        <v>211</v>
      </c>
      <c r="G42" s="16">
        <v>2</v>
      </c>
      <c r="H42" s="15">
        <f>1.398/2</f>
        <v>0.69899999999999995</v>
      </c>
      <c r="I42" s="6" t="s">
        <v>133</v>
      </c>
      <c r="J42" s="47">
        <v>846.62</v>
      </c>
      <c r="K42" s="4" t="s">
        <v>199</v>
      </c>
      <c r="L42" s="52">
        <v>0.47399999999999998</v>
      </c>
    </row>
    <row r="43" spans="1:12" x14ac:dyDescent="0.25">
      <c r="A43" s="5">
        <v>32</v>
      </c>
      <c r="B43" s="6" t="s">
        <v>32</v>
      </c>
      <c r="C43" s="21" t="s">
        <v>88</v>
      </c>
      <c r="D43" s="6">
        <v>1983</v>
      </c>
      <c r="E43" s="14">
        <v>8.4499999999999993</v>
      </c>
      <c r="F43" s="17" t="s">
        <v>152</v>
      </c>
      <c r="G43" s="16">
        <v>2</v>
      </c>
      <c r="H43" s="15">
        <v>4.2249999999999996</v>
      </c>
      <c r="I43" s="6" t="s">
        <v>126</v>
      </c>
      <c r="J43" s="47">
        <v>2580.85</v>
      </c>
      <c r="K43" s="4" t="s">
        <v>198</v>
      </c>
      <c r="L43" s="52">
        <v>2.6230000000000002</v>
      </c>
    </row>
    <row r="44" spans="1:12" x14ac:dyDescent="0.25">
      <c r="A44" s="5">
        <v>33</v>
      </c>
      <c r="B44" s="6" t="s">
        <v>33</v>
      </c>
      <c r="C44" s="21" t="s">
        <v>120</v>
      </c>
      <c r="D44" s="6">
        <v>1963</v>
      </c>
      <c r="E44" s="14">
        <v>2.4</v>
      </c>
      <c r="F44" s="17" t="s">
        <v>170</v>
      </c>
      <c r="G44" s="16">
        <v>3</v>
      </c>
      <c r="H44" s="15">
        <v>0.8</v>
      </c>
      <c r="I44" s="6" t="s">
        <v>133</v>
      </c>
      <c r="J44" s="47">
        <v>258.7</v>
      </c>
      <c r="K44" s="4" t="s">
        <v>199</v>
      </c>
      <c r="L44" s="52">
        <v>0.25</v>
      </c>
    </row>
    <row r="45" spans="1:12" x14ac:dyDescent="0.25">
      <c r="A45" s="5">
        <v>34</v>
      </c>
      <c r="B45" s="6" t="s">
        <v>34</v>
      </c>
      <c r="C45" s="21" t="s">
        <v>121</v>
      </c>
      <c r="D45" s="6">
        <v>1968</v>
      </c>
      <c r="E45" s="14">
        <v>0.25800000000000001</v>
      </c>
      <c r="F45" s="17" t="s">
        <v>171</v>
      </c>
      <c r="G45" s="16">
        <v>3</v>
      </c>
      <c r="H45" s="15">
        <v>8.5999999999999993E-2</v>
      </c>
      <c r="I45" s="6" t="s">
        <v>206</v>
      </c>
      <c r="J45" s="47">
        <v>0</v>
      </c>
      <c r="K45" s="4" t="s">
        <v>199</v>
      </c>
      <c r="L45" s="52">
        <v>8.7999999999999995E-2</v>
      </c>
    </row>
    <row r="46" spans="1:12" x14ac:dyDescent="0.25">
      <c r="A46" s="5">
        <v>35</v>
      </c>
      <c r="B46" s="6" t="s">
        <v>35</v>
      </c>
      <c r="C46" s="21" t="s">
        <v>89</v>
      </c>
      <c r="D46" s="12">
        <v>43070</v>
      </c>
      <c r="E46" s="14">
        <v>38.700000000000003</v>
      </c>
      <c r="F46" s="25" t="s">
        <v>210</v>
      </c>
      <c r="G46" s="16">
        <v>3</v>
      </c>
      <c r="H46" s="15">
        <v>12.9</v>
      </c>
      <c r="I46" s="6" t="s">
        <v>126</v>
      </c>
      <c r="J46" s="47">
        <v>16914.900000000001</v>
      </c>
      <c r="K46" s="4" t="s">
        <v>198</v>
      </c>
      <c r="L46" s="52">
        <v>31.465</v>
      </c>
    </row>
    <row r="47" spans="1:12" x14ac:dyDescent="0.25">
      <c r="A47" s="75">
        <v>36</v>
      </c>
      <c r="B47" s="75" t="s">
        <v>36</v>
      </c>
      <c r="C47" s="92" t="s">
        <v>75</v>
      </c>
      <c r="D47" s="101">
        <v>2003</v>
      </c>
      <c r="E47" s="83">
        <v>0.18</v>
      </c>
      <c r="F47" s="17" t="s">
        <v>172</v>
      </c>
      <c r="G47" s="16">
        <v>1</v>
      </c>
      <c r="H47" s="15">
        <v>0.157</v>
      </c>
      <c r="I47" s="75" t="s">
        <v>126</v>
      </c>
      <c r="J47" s="68">
        <v>33.4</v>
      </c>
      <c r="K47" s="72" t="s">
        <v>199</v>
      </c>
      <c r="L47" s="66">
        <v>0.13700000000000001</v>
      </c>
    </row>
    <row r="48" spans="1:12" x14ac:dyDescent="0.25">
      <c r="A48" s="76"/>
      <c r="B48" s="76"/>
      <c r="C48" s="93"/>
      <c r="D48" s="102"/>
      <c r="E48" s="84"/>
      <c r="F48" s="17" t="s">
        <v>173</v>
      </c>
      <c r="G48" s="16">
        <v>1</v>
      </c>
      <c r="H48" s="15">
        <v>2.3E-2</v>
      </c>
      <c r="I48" s="76"/>
      <c r="J48" s="70"/>
      <c r="K48" s="73"/>
      <c r="L48" s="67"/>
    </row>
    <row r="49" spans="1:12" x14ac:dyDescent="0.25">
      <c r="A49" s="5">
        <v>37</v>
      </c>
      <c r="B49" s="6" t="s">
        <v>37</v>
      </c>
      <c r="C49" s="21" t="s">
        <v>122</v>
      </c>
      <c r="D49" s="13">
        <v>2005</v>
      </c>
      <c r="E49" s="14">
        <v>6</v>
      </c>
      <c r="F49" s="17" t="s">
        <v>174</v>
      </c>
      <c r="G49" s="16">
        <v>2</v>
      </c>
      <c r="H49" s="15">
        <v>3</v>
      </c>
      <c r="I49" s="6" t="s">
        <v>126</v>
      </c>
      <c r="J49" s="47">
        <v>11052.4</v>
      </c>
      <c r="K49" s="4" t="s">
        <v>198</v>
      </c>
      <c r="L49" s="52">
        <v>6.0190000000000001</v>
      </c>
    </row>
    <row r="50" spans="1:12" x14ac:dyDescent="0.25">
      <c r="A50" s="5">
        <v>38</v>
      </c>
      <c r="B50" s="6" t="s">
        <v>38</v>
      </c>
      <c r="C50" s="21" t="s">
        <v>90</v>
      </c>
      <c r="D50" s="6">
        <v>2006</v>
      </c>
      <c r="E50" s="14">
        <v>3.1709999999999998</v>
      </c>
      <c r="F50" s="17" t="s">
        <v>175</v>
      </c>
      <c r="G50" s="16">
        <v>3</v>
      </c>
      <c r="H50" s="15">
        <v>1.0569999999999999</v>
      </c>
      <c r="I50" s="6" t="s">
        <v>126</v>
      </c>
      <c r="J50" s="47">
        <v>1535.96</v>
      </c>
      <c r="K50" s="4" t="s">
        <v>198</v>
      </c>
      <c r="L50" s="52">
        <v>1.87</v>
      </c>
    </row>
    <row r="51" spans="1:12" x14ac:dyDescent="0.25">
      <c r="A51" s="5">
        <v>39</v>
      </c>
      <c r="B51" s="6" t="s">
        <v>39</v>
      </c>
      <c r="C51" s="21" t="s">
        <v>91</v>
      </c>
      <c r="D51" s="6">
        <v>2008</v>
      </c>
      <c r="E51" s="14">
        <v>0.86</v>
      </c>
      <c r="F51" s="17" t="s">
        <v>160</v>
      </c>
      <c r="G51" s="16">
        <v>2</v>
      </c>
      <c r="H51" s="15">
        <v>0.43</v>
      </c>
      <c r="I51" s="6" t="s">
        <v>126</v>
      </c>
      <c r="J51" s="47">
        <v>352</v>
      </c>
      <c r="K51" s="4" t="s">
        <v>198</v>
      </c>
      <c r="L51" s="52">
        <v>0.51100000000000001</v>
      </c>
    </row>
    <row r="52" spans="1:12" x14ac:dyDescent="0.25">
      <c r="A52" s="5">
        <v>40</v>
      </c>
      <c r="B52" s="6" t="s">
        <v>40</v>
      </c>
      <c r="C52" s="21" t="s">
        <v>123</v>
      </c>
      <c r="D52" s="6">
        <v>2009</v>
      </c>
      <c r="E52" s="14">
        <v>3.44</v>
      </c>
      <c r="F52" s="17" t="s">
        <v>176</v>
      </c>
      <c r="G52" s="16">
        <v>2</v>
      </c>
      <c r="H52" s="15">
        <v>1.72</v>
      </c>
      <c r="I52" s="6" t="s">
        <v>126</v>
      </c>
      <c r="J52" s="47">
        <v>391.2</v>
      </c>
      <c r="K52" s="4" t="s">
        <v>198</v>
      </c>
      <c r="L52" s="52">
        <v>2.8820000000000001</v>
      </c>
    </row>
    <row r="53" spans="1:12" ht="15" customHeight="1" x14ac:dyDescent="0.25">
      <c r="A53" s="75">
        <v>41</v>
      </c>
      <c r="B53" s="75" t="s">
        <v>41</v>
      </c>
      <c r="C53" s="81" t="s">
        <v>93</v>
      </c>
      <c r="D53" s="72" t="s">
        <v>197</v>
      </c>
      <c r="E53" s="83">
        <v>92.5</v>
      </c>
      <c r="F53" s="17" t="s">
        <v>140</v>
      </c>
      <c r="G53" s="16">
        <v>4</v>
      </c>
      <c r="H53" s="15">
        <v>6.5</v>
      </c>
      <c r="I53" s="75" t="s">
        <v>126</v>
      </c>
      <c r="J53" s="68">
        <v>27700.65</v>
      </c>
      <c r="K53" s="72" t="s">
        <v>198</v>
      </c>
      <c r="L53" s="54"/>
    </row>
    <row r="54" spans="1:12" x14ac:dyDescent="0.25">
      <c r="A54" s="85"/>
      <c r="B54" s="85"/>
      <c r="C54" s="86"/>
      <c r="D54" s="74"/>
      <c r="E54" s="87"/>
      <c r="F54" s="17" t="s">
        <v>177</v>
      </c>
      <c r="G54" s="16">
        <v>1</v>
      </c>
      <c r="H54" s="15">
        <v>6.5</v>
      </c>
      <c r="I54" s="85"/>
      <c r="J54" s="69"/>
      <c r="K54" s="74"/>
      <c r="L54" s="55">
        <v>85.414000000000001</v>
      </c>
    </row>
    <row r="55" spans="1:12" x14ac:dyDescent="0.25">
      <c r="A55" s="76"/>
      <c r="B55" s="76"/>
      <c r="C55" s="82"/>
      <c r="D55" s="73"/>
      <c r="E55" s="84"/>
      <c r="F55" s="17" t="s">
        <v>178</v>
      </c>
      <c r="G55" s="16">
        <v>2</v>
      </c>
      <c r="H55" s="15">
        <v>30</v>
      </c>
      <c r="I55" s="76"/>
      <c r="J55" s="70"/>
      <c r="K55" s="73"/>
      <c r="L55" s="56"/>
    </row>
    <row r="56" spans="1:12" x14ac:dyDescent="0.25">
      <c r="A56" s="5">
        <v>42</v>
      </c>
      <c r="B56" s="6" t="s">
        <v>42</v>
      </c>
      <c r="C56" s="21" t="s">
        <v>124</v>
      </c>
      <c r="D56" s="6">
        <v>1981</v>
      </c>
      <c r="E56" s="14">
        <v>12.675000000000001</v>
      </c>
      <c r="F56" s="17" t="s">
        <v>152</v>
      </c>
      <c r="G56" s="16">
        <v>3</v>
      </c>
      <c r="H56" s="15">
        <v>4.2249999999999996</v>
      </c>
      <c r="I56" s="6" t="s">
        <v>126</v>
      </c>
      <c r="J56" s="47">
        <v>4936</v>
      </c>
      <c r="K56" s="4" t="s">
        <v>198</v>
      </c>
      <c r="L56" s="52">
        <v>6.4130000000000003</v>
      </c>
    </row>
    <row r="57" spans="1:12" ht="18" customHeight="1" x14ac:dyDescent="0.25">
      <c r="A57" s="75">
        <v>43</v>
      </c>
      <c r="B57" s="75" t="s">
        <v>43</v>
      </c>
      <c r="C57" s="81" t="s">
        <v>78</v>
      </c>
      <c r="D57" s="75">
        <v>1956</v>
      </c>
      <c r="E57" s="83">
        <v>10</v>
      </c>
      <c r="F57" s="17" t="s">
        <v>179</v>
      </c>
      <c r="G57" s="16">
        <v>10</v>
      </c>
      <c r="H57" s="15">
        <v>0.7</v>
      </c>
      <c r="I57" s="75" t="s">
        <v>126</v>
      </c>
      <c r="J57" s="68">
        <v>4943</v>
      </c>
      <c r="K57" s="72" t="s">
        <v>199</v>
      </c>
      <c r="L57" s="66">
        <v>9.6539999999999999</v>
      </c>
    </row>
    <row r="58" spans="1:12" x14ac:dyDescent="0.25">
      <c r="A58" s="76"/>
      <c r="B58" s="76"/>
      <c r="C58" s="82"/>
      <c r="D58" s="76"/>
      <c r="E58" s="84"/>
      <c r="F58" s="18" t="s">
        <v>180</v>
      </c>
      <c r="G58" s="16">
        <v>3</v>
      </c>
      <c r="H58" s="15">
        <v>1</v>
      </c>
      <c r="I58" s="76"/>
      <c r="J58" s="70"/>
      <c r="K58" s="73"/>
      <c r="L58" s="67"/>
    </row>
    <row r="59" spans="1:12" ht="17.25" customHeight="1" x14ac:dyDescent="0.25">
      <c r="A59" s="75">
        <v>44</v>
      </c>
      <c r="B59" s="75" t="s">
        <v>44</v>
      </c>
      <c r="C59" s="81" t="s">
        <v>78</v>
      </c>
      <c r="D59" s="75">
        <v>1964</v>
      </c>
      <c r="E59" s="83">
        <v>7.7</v>
      </c>
      <c r="F59" s="17" t="s">
        <v>181</v>
      </c>
      <c r="G59" s="16">
        <v>3</v>
      </c>
      <c r="H59" s="15">
        <v>0.7</v>
      </c>
      <c r="I59" s="75" t="s">
        <v>126</v>
      </c>
      <c r="J59" s="68">
        <v>4016</v>
      </c>
      <c r="K59" s="72" t="s">
        <v>198</v>
      </c>
      <c r="L59" s="66">
        <v>5.931</v>
      </c>
    </row>
    <row r="60" spans="1:12" x14ac:dyDescent="0.25">
      <c r="A60" s="76"/>
      <c r="B60" s="76"/>
      <c r="C60" s="82"/>
      <c r="D60" s="76"/>
      <c r="E60" s="84"/>
      <c r="F60" s="17" t="s">
        <v>179</v>
      </c>
      <c r="G60" s="16">
        <v>8</v>
      </c>
      <c r="H60" s="15">
        <v>0.7</v>
      </c>
      <c r="I60" s="76"/>
      <c r="J60" s="70"/>
      <c r="K60" s="73"/>
      <c r="L60" s="67"/>
    </row>
    <row r="61" spans="1:12" ht="15" customHeight="1" x14ac:dyDescent="0.25">
      <c r="A61" s="5">
        <v>45</v>
      </c>
      <c r="B61" s="6" t="s">
        <v>45</v>
      </c>
      <c r="C61" s="21" t="s">
        <v>78</v>
      </c>
      <c r="D61" s="6">
        <v>1976</v>
      </c>
      <c r="E61" s="14">
        <v>12.6</v>
      </c>
      <c r="F61" s="17" t="s">
        <v>182</v>
      </c>
      <c r="G61" s="16">
        <v>6</v>
      </c>
      <c r="H61" s="15">
        <v>2.1</v>
      </c>
      <c r="I61" s="6" t="s">
        <v>126</v>
      </c>
      <c r="J61" s="47">
        <v>4985</v>
      </c>
      <c r="K61" s="4" t="s">
        <v>198</v>
      </c>
      <c r="L61" s="52">
        <v>8.7720000000000002</v>
      </c>
    </row>
    <row r="62" spans="1:12" ht="19.5" customHeight="1" x14ac:dyDescent="0.25">
      <c r="A62" s="75">
        <v>46</v>
      </c>
      <c r="B62" s="75" t="s">
        <v>46</v>
      </c>
      <c r="C62" s="81" t="s">
        <v>78</v>
      </c>
      <c r="D62" s="75">
        <v>1973</v>
      </c>
      <c r="E62" s="83">
        <v>4.2</v>
      </c>
      <c r="F62" s="17" t="s">
        <v>181</v>
      </c>
      <c r="G62" s="16">
        <v>2</v>
      </c>
      <c r="H62" s="15">
        <v>0.7</v>
      </c>
      <c r="I62" s="75" t="s">
        <v>126</v>
      </c>
      <c r="J62" s="68">
        <v>1175</v>
      </c>
      <c r="K62" s="72" t="s">
        <v>199</v>
      </c>
      <c r="L62" s="66">
        <v>2.3370000000000002</v>
      </c>
    </row>
    <row r="63" spans="1:12" x14ac:dyDescent="0.25">
      <c r="A63" s="76"/>
      <c r="B63" s="76"/>
      <c r="C63" s="82"/>
      <c r="D63" s="76"/>
      <c r="E63" s="84"/>
      <c r="F63" s="17" t="s">
        <v>179</v>
      </c>
      <c r="G63" s="16">
        <v>4</v>
      </c>
      <c r="H63" s="15">
        <v>0.7</v>
      </c>
      <c r="I63" s="76"/>
      <c r="J63" s="70"/>
      <c r="K63" s="73"/>
      <c r="L63" s="67"/>
    </row>
    <row r="64" spans="1:12" x14ac:dyDescent="0.25">
      <c r="A64" s="5">
        <v>47</v>
      </c>
      <c r="B64" s="6" t="s">
        <v>47</v>
      </c>
      <c r="C64" s="21" t="s">
        <v>76</v>
      </c>
      <c r="D64" s="6">
        <v>2009</v>
      </c>
      <c r="E64" s="14">
        <v>0.12</v>
      </c>
      <c r="F64" s="17" t="s">
        <v>183</v>
      </c>
      <c r="G64" s="16">
        <v>2</v>
      </c>
      <c r="H64" s="15">
        <v>0.06</v>
      </c>
      <c r="I64" s="6" t="s">
        <v>206</v>
      </c>
      <c r="J64" s="47">
        <v>60</v>
      </c>
      <c r="K64" s="4" t="s">
        <v>199</v>
      </c>
      <c r="L64" s="52">
        <v>5.7000000000000002E-2</v>
      </c>
    </row>
    <row r="65" spans="1:12" x14ac:dyDescent="0.25">
      <c r="A65" s="5">
        <v>48</v>
      </c>
      <c r="B65" s="6" t="s">
        <v>48</v>
      </c>
      <c r="C65" s="21" t="s">
        <v>125</v>
      </c>
      <c r="D65" s="6">
        <v>2009</v>
      </c>
      <c r="E65" s="14">
        <v>18.059999999999999</v>
      </c>
      <c r="F65" s="17" t="s">
        <v>184</v>
      </c>
      <c r="G65" s="16">
        <v>3</v>
      </c>
      <c r="H65" s="15">
        <v>6.02</v>
      </c>
      <c r="I65" s="6" t="s">
        <v>126</v>
      </c>
      <c r="J65" s="47">
        <v>3631.86</v>
      </c>
      <c r="K65" s="4" t="s">
        <v>198</v>
      </c>
      <c r="L65" s="52">
        <v>20.751000000000001</v>
      </c>
    </row>
    <row r="66" spans="1:12" ht="16.5" customHeight="1" x14ac:dyDescent="0.25">
      <c r="A66" s="5">
        <v>49</v>
      </c>
      <c r="B66" s="6" t="s">
        <v>49</v>
      </c>
      <c r="C66" s="21" t="s">
        <v>95</v>
      </c>
      <c r="D66" s="6">
        <v>1988</v>
      </c>
      <c r="E66" s="14">
        <v>4</v>
      </c>
      <c r="F66" s="17" t="s">
        <v>155</v>
      </c>
      <c r="G66" s="16">
        <v>5</v>
      </c>
      <c r="H66" s="15">
        <v>0.8</v>
      </c>
      <c r="I66" s="6" t="s">
        <v>126</v>
      </c>
      <c r="J66" s="47">
        <v>2140</v>
      </c>
      <c r="K66" s="4" t="s">
        <v>198</v>
      </c>
      <c r="L66" s="52">
        <v>1.7969999999999999</v>
      </c>
    </row>
    <row r="67" spans="1:12" ht="17.25" customHeight="1" x14ac:dyDescent="0.25">
      <c r="A67" s="75">
        <v>50</v>
      </c>
      <c r="B67" s="75" t="s">
        <v>50</v>
      </c>
      <c r="C67" s="81" t="s">
        <v>207</v>
      </c>
      <c r="D67" s="75">
        <v>1974</v>
      </c>
      <c r="E67" s="83">
        <v>4.5519999999999996</v>
      </c>
      <c r="F67" s="19" t="s">
        <v>185</v>
      </c>
      <c r="G67" s="16">
        <v>1</v>
      </c>
      <c r="H67" s="15">
        <v>1.72</v>
      </c>
      <c r="I67" s="75" t="s">
        <v>126</v>
      </c>
      <c r="J67" s="68">
        <v>2746</v>
      </c>
      <c r="K67" s="72" t="s">
        <v>199</v>
      </c>
      <c r="L67" s="66">
        <v>2.8119999999999998</v>
      </c>
    </row>
    <row r="68" spans="1:12" ht="17.25" customHeight="1" x14ac:dyDescent="0.25">
      <c r="A68" s="85"/>
      <c r="B68" s="85"/>
      <c r="C68" s="86"/>
      <c r="D68" s="85"/>
      <c r="E68" s="87"/>
      <c r="F68" s="19" t="s">
        <v>186</v>
      </c>
      <c r="G68" s="16">
        <v>2</v>
      </c>
      <c r="H68" s="15">
        <v>0.51600000000000001</v>
      </c>
      <c r="I68" s="85"/>
      <c r="J68" s="69"/>
      <c r="K68" s="74"/>
      <c r="L68" s="71"/>
    </row>
    <row r="69" spans="1:12" ht="14.25" customHeight="1" x14ac:dyDescent="0.25">
      <c r="A69" s="76"/>
      <c r="B69" s="76"/>
      <c r="C69" s="82"/>
      <c r="D69" s="76"/>
      <c r="E69" s="84"/>
      <c r="F69" s="19" t="s">
        <v>150</v>
      </c>
      <c r="G69" s="16">
        <v>2</v>
      </c>
      <c r="H69" s="15">
        <v>0.9</v>
      </c>
      <c r="I69" s="76"/>
      <c r="J69" s="70"/>
      <c r="K69" s="73"/>
      <c r="L69" s="67"/>
    </row>
    <row r="70" spans="1:12" ht="17.25" customHeight="1" x14ac:dyDescent="0.25">
      <c r="A70" s="5">
        <v>51</v>
      </c>
      <c r="B70" s="6" t="s">
        <v>51</v>
      </c>
      <c r="C70" s="21" t="s">
        <v>96</v>
      </c>
      <c r="D70" s="6">
        <v>1974</v>
      </c>
      <c r="E70" s="14">
        <v>3.6</v>
      </c>
      <c r="F70" s="19" t="s">
        <v>150</v>
      </c>
      <c r="G70" s="16">
        <v>4</v>
      </c>
      <c r="H70" s="15">
        <v>0.9</v>
      </c>
      <c r="I70" s="6" t="s">
        <v>126</v>
      </c>
      <c r="J70" s="47">
        <v>1400</v>
      </c>
      <c r="K70" s="4" t="s">
        <v>198</v>
      </c>
      <c r="L70" s="52">
        <v>0.64800000000000002</v>
      </c>
    </row>
    <row r="71" spans="1:12" ht="16.5" customHeight="1" x14ac:dyDescent="0.25">
      <c r="A71" s="75">
        <v>52</v>
      </c>
      <c r="B71" s="75" t="s">
        <v>52</v>
      </c>
      <c r="C71" s="81" t="s">
        <v>97</v>
      </c>
      <c r="D71" s="75">
        <v>1964</v>
      </c>
      <c r="E71" s="83">
        <v>0.45700000000000002</v>
      </c>
      <c r="F71" s="30" t="s">
        <v>187</v>
      </c>
      <c r="G71" s="16">
        <v>1</v>
      </c>
      <c r="H71" s="15">
        <v>0.255</v>
      </c>
      <c r="I71" s="75" t="s">
        <v>126</v>
      </c>
      <c r="J71" s="68">
        <v>298</v>
      </c>
      <c r="K71" s="72" t="s">
        <v>199</v>
      </c>
      <c r="L71" s="66">
        <v>0.377</v>
      </c>
    </row>
    <row r="72" spans="1:12" ht="15.75" customHeight="1" x14ac:dyDescent="0.25">
      <c r="A72" s="76"/>
      <c r="B72" s="76"/>
      <c r="C72" s="82"/>
      <c r="D72" s="76"/>
      <c r="E72" s="84"/>
      <c r="F72" s="30" t="s">
        <v>188</v>
      </c>
      <c r="G72" s="16">
        <v>1</v>
      </c>
      <c r="H72" s="15">
        <v>0.20200000000000001</v>
      </c>
      <c r="I72" s="76"/>
      <c r="J72" s="70"/>
      <c r="K72" s="73"/>
      <c r="L72" s="67"/>
    </row>
    <row r="73" spans="1:12" ht="16.5" customHeight="1" x14ac:dyDescent="0.25">
      <c r="A73" s="5">
        <v>53</v>
      </c>
      <c r="B73" s="6" t="s">
        <v>53</v>
      </c>
      <c r="C73" s="21" t="s">
        <v>98</v>
      </c>
      <c r="D73" s="6">
        <v>1970</v>
      </c>
      <c r="E73" s="14">
        <v>0.15</v>
      </c>
      <c r="F73" s="19" t="s">
        <v>189</v>
      </c>
      <c r="G73" s="16">
        <v>4</v>
      </c>
      <c r="H73" s="15">
        <v>3.7499999999999999E-2</v>
      </c>
      <c r="I73" s="6" t="s">
        <v>126</v>
      </c>
      <c r="J73" s="47">
        <v>51</v>
      </c>
      <c r="K73" s="4" t="s">
        <v>199</v>
      </c>
      <c r="L73" s="52">
        <v>0.14099999999999999</v>
      </c>
    </row>
    <row r="74" spans="1:12" ht="16.5" customHeight="1" x14ac:dyDescent="0.25">
      <c r="A74" s="5">
        <v>54</v>
      </c>
      <c r="B74" s="6" t="s">
        <v>54</v>
      </c>
      <c r="C74" s="21" t="s">
        <v>99</v>
      </c>
      <c r="D74" s="6">
        <v>1971</v>
      </c>
      <c r="E74" s="14">
        <v>2.7</v>
      </c>
      <c r="F74" s="19" t="s">
        <v>150</v>
      </c>
      <c r="G74" s="16">
        <v>3</v>
      </c>
      <c r="H74" s="15">
        <v>0.9</v>
      </c>
      <c r="I74" s="6" t="s">
        <v>126</v>
      </c>
      <c r="J74" s="47">
        <v>1337</v>
      </c>
      <c r="K74" s="4" t="s">
        <v>198</v>
      </c>
      <c r="L74" s="52">
        <v>0.81499999999999995</v>
      </c>
    </row>
    <row r="75" spans="1:12" ht="16.5" customHeight="1" x14ac:dyDescent="0.25">
      <c r="A75" s="5">
        <v>55</v>
      </c>
      <c r="B75" s="6" t="s">
        <v>55</v>
      </c>
      <c r="C75" s="21" t="s">
        <v>100</v>
      </c>
      <c r="D75" s="6">
        <v>1976</v>
      </c>
      <c r="E75" s="14">
        <v>0.108</v>
      </c>
      <c r="F75" s="19" t="s">
        <v>190</v>
      </c>
      <c r="G75" s="16">
        <v>2</v>
      </c>
      <c r="H75" s="15">
        <v>5.3999999999999999E-2</v>
      </c>
      <c r="I75" s="6" t="s">
        <v>133</v>
      </c>
      <c r="J75" s="47">
        <v>56.3</v>
      </c>
      <c r="K75" s="4" t="s">
        <v>199</v>
      </c>
      <c r="L75" s="52">
        <v>0.13</v>
      </c>
    </row>
    <row r="76" spans="1:12" ht="16.5" customHeight="1" x14ac:dyDescent="0.25">
      <c r="A76" s="5">
        <v>56</v>
      </c>
      <c r="B76" s="6" t="s">
        <v>56</v>
      </c>
      <c r="C76" s="21" t="s">
        <v>101</v>
      </c>
      <c r="D76" s="6">
        <v>1975</v>
      </c>
      <c r="E76" s="14">
        <v>4</v>
      </c>
      <c r="F76" s="19" t="s">
        <v>191</v>
      </c>
      <c r="G76" s="16">
        <v>4</v>
      </c>
      <c r="H76" s="15">
        <v>1</v>
      </c>
      <c r="I76" s="6" t="s">
        <v>126</v>
      </c>
      <c r="J76" s="47">
        <v>3403</v>
      </c>
      <c r="K76" s="4" t="s">
        <v>198</v>
      </c>
      <c r="L76" s="52">
        <v>3.3</v>
      </c>
    </row>
    <row r="77" spans="1:12" ht="29.25" customHeight="1" x14ac:dyDescent="0.25">
      <c r="A77" s="5">
        <v>57</v>
      </c>
      <c r="B77" s="6" t="s">
        <v>57</v>
      </c>
      <c r="C77" s="21" t="s">
        <v>102</v>
      </c>
      <c r="D77" s="6">
        <v>2014</v>
      </c>
      <c r="E77" s="14">
        <v>0.51600000000000001</v>
      </c>
      <c r="F77" s="19" t="s">
        <v>192</v>
      </c>
      <c r="G77" s="16">
        <v>2</v>
      </c>
      <c r="H77" s="15">
        <v>0.25800000000000001</v>
      </c>
      <c r="I77" s="4" t="s">
        <v>222</v>
      </c>
      <c r="J77" s="47">
        <v>1114</v>
      </c>
      <c r="K77" s="4" t="s">
        <v>198</v>
      </c>
      <c r="L77" s="52">
        <v>0.49199999999999999</v>
      </c>
    </row>
    <row r="78" spans="1:12" ht="16.5" customHeight="1" x14ac:dyDescent="0.25">
      <c r="A78" s="5">
        <v>58</v>
      </c>
      <c r="B78" s="6" t="s">
        <v>58</v>
      </c>
      <c r="C78" s="21" t="s">
        <v>103</v>
      </c>
      <c r="D78" s="6">
        <v>1974</v>
      </c>
      <c r="E78" s="14">
        <v>1.256</v>
      </c>
      <c r="F78" s="19" t="s">
        <v>169</v>
      </c>
      <c r="G78" s="16">
        <v>2</v>
      </c>
      <c r="H78" s="15">
        <v>0.628</v>
      </c>
      <c r="I78" s="6" t="s">
        <v>126</v>
      </c>
      <c r="J78" s="47">
        <v>2356</v>
      </c>
      <c r="K78" s="4" t="s">
        <v>198</v>
      </c>
      <c r="L78" s="52">
        <v>1.077</v>
      </c>
    </row>
    <row r="79" spans="1:12" ht="16.5" customHeight="1" x14ac:dyDescent="0.25">
      <c r="A79" s="5">
        <v>59</v>
      </c>
      <c r="B79" s="6" t="s">
        <v>59</v>
      </c>
      <c r="C79" s="21" t="s">
        <v>104</v>
      </c>
      <c r="D79" s="6">
        <v>1976</v>
      </c>
      <c r="E79" s="14">
        <v>4.5</v>
      </c>
      <c r="F79" s="19" t="s">
        <v>150</v>
      </c>
      <c r="G79" s="16">
        <v>5</v>
      </c>
      <c r="H79" s="15">
        <v>0.9</v>
      </c>
      <c r="I79" s="6" t="s">
        <v>126</v>
      </c>
      <c r="J79" s="47">
        <v>4247</v>
      </c>
      <c r="K79" s="4" t="s">
        <v>198</v>
      </c>
      <c r="L79" s="52">
        <v>2.1240000000000001</v>
      </c>
    </row>
    <row r="80" spans="1:12" ht="36.75" customHeight="1" x14ac:dyDescent="0.25">
      <c r="A80" s="5">
        <v>60</v>
      </c>
      <c r="B80" s="6" t="s">
        <v>60</v>
      </c>
      <c r="C80" s="27" t="s">
        <v>105</v>
      </c>
      <c r="D80" s="6">
        <v>2018</v>
      </c>
      <c r="E80" s="14">
        <v>3.44</v>
      </c>
      <c r="F80" s="31" t="s">
        <v>202</v>
      </c>
      <c r="G80" s="16">
        <v>2</v>
      </c>
      <c r="H80" s="15">
        <v>1.72</v>
      </c>
      <c r="I80" s="6" t="s">
        <v>126</v>
      </c>
      <c r="J80" s="47">
        <v>1795</v>
      </c>
      <c r="K80" s="4" t="s">
        <v>198</v>
      </c>
      <c r="L80" s="52">
        <v>1.9650000000000001</v>
      </c>
    </row>
    <row r="81" spans="1:13" ht="16.5" customHeight="1" x14ac:dyDescent="0.25">
      <c r="A81" s="5">
        <v>61</v>
      </c>
      <c r="B81" s="6" t="s">
        <v>61</v>
      </c>
      <c r="C81" s="21" t="s">
        <v>106</v>
      </c>
      <c r="D81" s="6">
        <v>1971</v>
      </c>
      <c r="E81" s="14">
        <v>5.4</v>
      </c>
      <c r="F81" s="15" t="s">
        <v>139</v>
      </c>
      <c r="G81" s="16">
        <v>6</v>
      </c>
      <c r="H81" s="15">
        <v>0.9</v>
      </c>
      <c r="I81" s="6" t="s">
        <v>126</v>
      </c>
      <c r="J81" s="47">
        <v>3554.5</v>
      </c>
      <c r="K81" s="4" t="s">
        <v>198</v>
      </c>
      <c r="L81" s="52">
        <v>3.6120000000000001</v>
      </c>
    </row>
    <row r="82" spans="1:13" ht="16.5" customHeight="1" x14ac:dyDescent="0.25">
      <c r="A82" s="5">
        <v>62</v>
      </c>
      <c r="B82" s="6" t="s">
        <v>62</v>
      </c>
      <c r="C82" s="21" t="s">
        <v>107</v>
      </c>
      <c r="D82" s="6">
        <v>1961</v>
      </c>
      <c r="E82" s="14">
        <v>0.13600000000000001</v>
      </c>
      <c r="F82" s="19" t="s">
        <v>193</v>
      </c>
      <c r="G82" s="16">
        <v>2</v>
      </c>
      <c r="H82" s="15">
        <v>6.8000000000000005E-2</v>
      </c>
      <c r="I82" s="6" t="s">
        <v>133</v>
      </c>
      <c r="J82" s="47">
        <v>161</v>
      </c>
      <c r="K82" s="4" t="s">
        <v>199</v>
      </c>
      <c r="L82" s="52">
        <v>0.151</v>
      </c>
    </row>
    <row r="83" spans="1:13" ht="16.5" customHeight="1" x14ac:dyDescent="0.25">
      <c r="A83" s="5">
        <v>63</v>
      </c>
      <c r="B83" s="6" t="s">
        <v>63</v>
      </c>
      <c r="C83" s="21" t="s">
        <v>108</v>
      </c>
      <c r="D83" s="6">
        <v>1968</v>
      </c>
      <c r="E83" s="14">
        <v>0.108</v>
      </c>
      <c r="F83" s="19" t="s">
        <v>190</v>
      </c>
      <c r="G83" s="16">
        <v>2</v>
      </c>
      <c r="H83" s="15">
        <v>5.3999999999999999E-2</v>
      </c>
      <c r="I83" s="6" t="s">
        <v>133</v>
      </c>
      <c r="J83" s="47">
        <v>105.4</v>
      </c>
      <c r="K83" s="4" t="s">
        <v>199</v>
      </c>
      <c r="L83" s="52">
        <v>7.9000000000000001E-2</v>
      </c>
    </row>
    <row r="84" spans="1:13" ht="16.5" customHeight="1" x14ac:dyDescent="0.25">
      <c r="A84" s="5">
        <v>64</v>
      </c>
      <c r="B84" s="6" t="s">
        <v>64</v>
      </c>
      <c r="C84" s="24" t="s">
        <v>109</v>
      </c>
      <c r="D84" s="10">
        <v>1966</v>
      </c>
      <c r="E84" s="14">
        <v>0.108</v>
      </c>
      <c r="F84" s="15" t="s">
        <v>190</v>
      </c>
      <c r="G84" s="16">
        <v>2</v>
      </c>
      <c r="H84" s="15">
        <v>5.3999999999999999E-2</v>
      </c>
      <c r="I84" s="6" t="s">
        <v>133</v>
      </c>
      <c r="J84" s="47">
        <v>70</v>
      </c>
      <c r="K84" s="4" t="s">
        <v>199</v>
      </c>
      <c r="L84" s="52">
        <v>7.9000000000000001E-2</v>
      </c>
    </row>
    <row r="85" spans="1:13" ht="16.5" customHeight="1" x14ac:dyDescent="0.25">
      <c r="A85" s="5">
        <v>65</v>
      </c>
      <c r="B85" s="6" t="s">
        <v>65</v>
      </c>
      <c r="C85" s="24" t="s">
        <v>203</v>
      </c>
      <c r="D85" s="10">
        <v>1985</v>
      </c>
      <c r="E85" s="14">
        <v>0.108</v>
      </c>
      <c r="F85" s="15" t="s">
        <v>190</v>
      </c>
      <c r="G85" s="16">
        <v>2</v>
      </c>
      <c r="H85" s="15">
        <v>5.3999999999999999E-2</v>
      </c>
      <c r="I85" s="6" t="s">
        <v>133</v>
      </c>
      <c r="J85" s="47">
        <v>0</v>
      </c>
      <c r="K85" s="4" t="s">
        <v>199</v>
      </c>
      <c r="L85" s="52">
        <v>4.8000000000000001E-2</v>
      </c>
    </row>
    <row r="86" spans="1:13" ht="16.5" customHeight="1" x14ac:dyDescent="0.25">
      <c r="A86" s="5">
        <v>66</v>
      </c>
      <c r="B86" s="6" t="s">
        <v>66</v>
      </c>
      <c r="C86" s="24" t="s">
        <v>110</v>
      </c>
      <c r="D86" s="10">
        <v>1981</v>
      </c>
      <c r="E86" s="14">
        <v>0.11</v>
      </c>
      <c r="F86" s="19" t="s">
        <v>194</v>
      </c>
      <c r="G86" s="16">
        <v>2</v>
      </c>
      <c r="H86" s="15">
        <v>5.5E-2</v>
      </c>
      <c r="I86" s="6" t="s">
        <v>126</v>
      </c>
      <c r="J86" s="47">
        <v>16.2</v>
      </c>
      <c r="K86" s="4" t="s">
        <v>199</v>
      </c>
      <c r="L86" s="52">
        <v>7.6999999999999999E-2</v>
      </c>
    </row>
    <row r="87" spans="1:13" ht="16.5" customHeight="1" x14ac:dyDescent="0.25">
      <c r="A87" s="5">
        <v>67</v>
      </c>
      <c r="B87" s="6" t="s">
        <v>67</v>
      </c>
      <c r="C87" s="24" t="s">
        <v>111</v>
      </c>
      <c r="D87" s="10">
        <v>1974</v>
      </c>
      <c r="E87" s="14">
        <v>1.8</v>
      </c>
      <c r="F87" s="15" t="s">
        <v>139</v>
      </c>
      <c r="G87" s="16">
        <v>2</v>
      </c>
      <c r="H87" s="15">
        <v>0.9</v>
      </c>
      <c r="I87" s="6" t="s">
        <v>133</v>
      </c>
      <c r="J87" s="47">
        <v>659.9</v>
      </c>
      <c r="K87" s="4" t="s">
        <v>199</v>
      </c>
      <c r="L87" s="52">
        <v>0.71399999999999997</v>
      </c>
    </row>
    <row r="88" spans="1:13" ht="16.5" customHeight="1" x14ac:dyDescent="0.25">
      <c r="A88" s="5">
        <v>68</v>
      </c>
      <c r="B88" s="6" t="s">
        <v>68</v>
      </c>
      <c r="C88" s="24" t="s">
        <v>112</v>
      </c>
      <c r="D88" s="10">
        <v>1972</v>
      </c>
      <c r="E88" s="14">
        <v>3</v>
      </c>
      <c r="F88" s="19" t="s">
        <v>195</v>
      </c>
      <c r="G88" s="16">
        <v>5</v>
      </c>
      <c r="H88" s="15">
        <v>0.6</v>
      </c>
      <c r="I88" s="6" t="s">
        <v>126</v>
      </c>
      <c r="J88" s="47">
        <v>2230.1</v>
      </c>
      <c r="K88" s="4" t="s">
        <v>198</v>
      </c>
      <c r="L88" s="52">
        <v>1.9690000000000001</v>
      </c>
    </row>
    <row r="89" spans="1:13" ht="29.25" customHeight="1" x14ac:dyDescent="0.25">
      <c r="A89" s="5"/>
      <c r="B89" s="103" t="s">
        <v>128</v>
      </c>
      <c r="C89" s="104"/>
      <c r="D89" s="29"/>
      <c r="E89" s="60">
        <f>SUM(E3:E88)</f>
        <v>578.65499999999975</v>
      </c>
      <c r="F89" s="61"/>
      <c r="G89" s="62">
        <f>SUM(G3:G88)</f>
        <v>261</v>
      </c>
      <c r="H89" s="61"/>
      <c r="I89" s="63" t="s">
        <v>218</v>
      </c>
      <c r="J89" s="64">
        <f>SUM(J3:J88)</f>
        <v>220281.09999999998</v>
      </c>
      <c r="K89" s="65" t="s">
        <v>200</v>
      </c>
      <c r="L89" s="57">
        <f>SUM(L3:L88)</f>
        <v>435.49600000000009</v>
      </c>
      <c r="M89" s="50"/>
    </row>
    <row r="90" spans="1:13" ht="17.25" customHeight="1" x14ac:dyDescent="0.25">
      <c r="A90" s="5"/>
      <c r="B90" s="88" t="s">
        <v>223</v>
      </c>
      <c r="C90" s="89"/>
      <c r="D90" s="45"/>
      <c r="E90" s="20">
        <f>E89-E91-E92</f>
        <v>571.1329999999997</v>
      </c>
      <c r="F90" s="20"/>
      <c r="G90" s="16">
        <f>G89-G91-G92</f>
        <v>235</v>
      </c>
      <c r="H90" s="20"/>
      <c r="I90" s="7" t="s">
        <v>221</v>
      </c>
      <c r="J90" s="49">
        <f>J89-J91-J92</f>
        <v>217335.97999999998</v>
      </c>
      <c r="K90" s="9"/>
      <c r="L90" s="58"/>
    </row>
    <row r="91" spans="1:13" ht="15.75" customHeight="1" x14ac:dyDescent="0.25">
      <c r="A91" s="5"/>
      <c r="B91" s="99" t="s">
        <v>204</v>
      </c>
      <c r="C91" s="100"/>
      <c r="D91" s="45"/>
      <c r="E91" s="20">
        <f>E31+E36+E42+E44+E75+E82+E83+E84+E85+E87</f>
        <v>7.1439999999999984</v>
      </c>
      <c r="F91" s="20"/>
      <c r="G91" s="16">
        <f>G31+G36+G37+G42+G44+G75+G82+G83+G84+G85+G87</f>
        <v>21</v>
      </c>
      <c r="H91" s="20"/>
      <c r="I91" s="7" t="s">
        <v>220</v>
      </c>
      <c r="J91" s="49">
        <f>J31+J36+J42+J44+J75+J82+J83+J84+J85+J87</f>
        <v>2885.1200000000003</v>
      </c>
      <c r="K91" s="9"/>
      <c r="L91" s="58"/>
    </row>
    <row r="92" spans="1:13" ht="15" customHeight="1" x14ac:dyDescent="0.25">
      <c r="A92" s="5"/>
      <c r="B92" s="99" t="s">
        <v>127</v>
      </c>
      <c r="C92" s="100"/>
      <c r="D92" s="45"/>
      <c r="E92" s="20">
        <f>E45+E64</f>
        <v>0.378</v>
      </c>
      <c r="F92" s="20"/>
      <c r="G92" s="16">
        <f>G45+G64</f>
        <v>5</v>
      </c>
      <c r="H92" s="20"/>
      <c r="I92" s="7" t="s">
        <v>129</v>
      </c>
      <c r="J92" s="49">
        <f>J45+J64</f>
        <v>60</v>
      </c>
      <c r="K92" s="9"/>
      <c r="L92" s="58"/>
    </row>
    <row r="93" spans="1:13" x14ac:dyDescent="0.25">
      <c r="D93" s="35"/>
      <c r="E93" s="36"/>
      <c r="H93" s="98"/>
      <c r="I93" s="98"/>
      <c r="J93" s="46"/>
    </row>
    <row r="94" spans="1:13" x14ac:dyDescent="0.25">
      <c r="E94" s="33"/>
    </row>
    <row r="95" spans="1:13" x14ac:dyDescent="0.25">
      <c r="E95" s="33"/>
      <c r="F95" s="33"/>
    </row>
  </sheetData>
  <mergeCells count="140">
    <mergeCell ref="H93:I93"/>
    <mergeCell ref="B92:C92"/>
    <mergeCell ref="B91:C91"/>
    <mergeCell ref="I36:I37"/>
    <mergeCell ref="I47:I48"/>
    <mergeCell ref="B40:B41"/>
    <mergeCell ref="C38:C39"/>
    <mergeCell ref="C40:C41"/>
    <mergeCell ref="E38:E39"/>
    <mergeCell ref="E40:E41"/>
    <mergeCell ref="I38:I39"/>
    <mergeCell ref="I40:I41"/>
    <mergeCell ref="D40:D41"/>
    <mergeCell ref="D47:D48"/>
    <mergeCell ref="B89:C89"/>
    <mergeCell ref="A1:L1"/>
    <mergeCell ref="C8:C9"/>
    <mergeCell ref="B8:B9"/>
    <mergeCell ref="A8:A9"/>
    <mergeCell ref="E8:E9"/>
    <mergeCell ref="I8:I9"/>
    <mergeCell ref="A10:A12"/>
    <mergeCell ref="B10:B12"/>
    <mergeCell ref="C10:C12"/>
    <mergeCell ref="E10:E12"/>
    <mergeCell ref="I10:I12"/>
    <mergeCell ref="K10:K12"/>
    <mergeCell ref="K8:K9"/>
    <mergeCell ref="J8:J9"/>
    <mergeCell ref="J10:J12"/>
    <mergeCell ref="L8:L9"/>
    <mergeCell ref="L10:L12"/>
    <mergeCell ref="D8:D9"/>
    <mergeCell ref="D10:D12"/>
    <mergeCell ref="A15:A16"/>
    <mergeCell ref="B15:B16"/>
    <mergeCell ref="C15:C16"/>
    <mergeCell ref="E15:E16"/>
    <mergeCell ref="A19:A20"/>
    <mergeCell ref="B19:B20"/>
    <mergeCell ref="C19:C20"/>
    <mergeCell ref="E19:E20"/>
    <mergeCell ref="B90:C90"/>
    <mergeCell ref="A36:A37"/>
    <mergeCell ref="B36:B37"/>
    <mergeCell ref="C36:C37"/>
    <mergeCell ref="E36:E37"/>
    <mergeCell ref="A32:A33"/>
    <mergeCell ref="B32:B33"/>
    <mergeCell ref="C32:C33"/>
    <mergeCell ref="E32:E33"/>
    <mergeCell ref="A47:A48"/>
    <mergeCell ref="B47:B48"/>
    <mergeCell ref="C47:C48"/>
    <mergeCell ref="E47:E48"/>
    <mergeCell ref="A38:A39"/>
    <mergeCell ref="A40:A41"/>
    <mergeCell ref="B38:B39"/>
    <mergeCell ref="A57:A58"/>
    <mergeCell ref="B57:B58"/>
    <mergeCell ref="C57:C58"/>
    <mergeCell ref="E57:E58"/>
    <mergeCell ref="I57:I58"/>
    <mergeCell ref="A53:A55"/>
    <mergeCell ref="B53:B55"/>
    <mergeCell ref="C53:C55"/>
    <mergeCell ref="E53:E55"/>
    <mergeCell ref="I53:I55"/>
    <mergeCell ref="D53:D55"/>
    <mergeCell ref="D57:D58"/>
    <mergeCell ref="A59:A60"/>
    <mergeCell ref="B59:B60"/>
    <mergeCell ref="C59:C60"/>
    <mergeCell ref="E59:E60"/>
    <mergeCell ref="I59:I60"/>
    <mergeCell ref="D59:D60"/>
    <mergeCell ref="D62:D63"/>
    <mergeCell ref="K15:K16"/>
    <mergeCell ref="K62:K63"/>
    <mergeCell ref="A62:A63"/>
    <mergeCell ref="B62:B63"/>
    <mergeCell ref="C62:C63"/>
    <mergeCell ref="E62:E63"/>
    <mergeCell ref="I62:I63"/>
    <mergeCell ref="J15:J16"/>
    <mergeCell ref="J19:J20"/>
    <mergeCell ref="J32:J33"/>
    <mergeCell ref="J36:J37"/>
    <mergeCell ref="J38:J39"/>
    <mergeCell ref="J40:J41"/>
    <mergeCell ref="J47:J48"/>
    <mergeCell ref="I19:I20"/>
    <mergeCell ref="I15:I16"/>
    <mergeCell ref="D15:D16"/>
    <mergeCell ref="A71:A72"/>
    <mergeCell ref="B71:B72"/>
    <mergeCell ref="C71:C72"/>
    <mergeCell ref="E71:E72"/>
    <mergeCell ref="I71:I72"/>
    <mergeCell ref="D71:D72"/>
    <mergeCell ref="A67:A69"/>
    <mergeCell ref="B67:B69"/>
    <mergeCell ref="C67:C69"/>
    <mergeCell ref="E67:E69"/>
    <mergeCell ref="I67:I69"/>
    <mergeCell ref="D67:D69"/>
    <mergeCell ref="D19:D20"/>
    <mergeCell ref="D32:D33"/>
    <mergeCell ref="D36:D37"/>
    <mergeCell ref="D38:D39"/>
    <mergeCell ref="L19:L20"/>
    <mergeCell ref="L15:L16"/>
    <mergeCell ref="L32:L33"/>
    <mergeCell ref="L36:L37"/>
    <mergeCell ref="L38:L39"/>
    <mergeCell ref="K19:K20"/>
    <mergeCell ref="K32:K33"/>
    <mergeCell ref="K36:K37"/>
    <mergeCell ref="K38:K39"/>
    <mergeCell ref="I32:I33"/>
    <mergeCell ref="L40:L41"/>
    <mergeCell ref="L47:L48"/>
    <mergeCell ref="J53:J55"/>
    <mergeCell ref="J57:J58"/>
    <mergeCell ref="J59:J60"/>
    <mergeCell ref="J62:J63"/>
    <mergeCell ref="J67:J69"/>
    <mergeCell ref="J71:J72"/>
    <mergeCell ref="L57:L58"/>
    <mergeCell ref="L59:L60"/>
    <mergeCell ref="L62:L63"/>
    <mergeCell ref="L67:L69"/>
    <mergeCell ref="L71:L72"/>
    <mergeCell ref="K71:K72"/>
    <mergeCell ref="K67:K69"/>
    <mergeCell ref="K40:K41"/>
    <mergeCell ref="K47:K48"/>
    <mergeCell ref="K53:K55"/>
    <mergeCell ref="K57:K58"/>
    <mergeCell ref="K59:K60"/>
  </mergeCells>
  <pageMargins left="0.62992125984251968" right="3.937007874015748E-2" top="0.74803149606299213" bottom="0.74803149606299213" header="0.31496062992125984" footer="0.31496062992125984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котельные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2021-05-11T11:21:48Z</dcterms:modified>
</cp:coreProperties>
</file>