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по_конкурсу">[1]Разработка!$D$235:$D$237</definedName>
  </definedNames>
  <calcPr calcId="152511"/>
</workbook>
</file>

<file path=xl/calcChain.xml><?xml version="1.0" encoding="utf-8"?>
<calcChain xmlns="http://schemas.openxmlformats.org/spreadsheetml/2006/main">
  <c r="L111" i="1" l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5" i="1" s="1"/>
  <c r="L47" i="1"/>
  <c r="L46" i="1"/>
  <c r="L43" i="1"/>
  <c r="L42" i="1"/>
  <c r="L41" i="1"/>
  <c r="L40" i="1"/>
  <c r="L39" i="1"/>
  <c r="L37" i="1" s="1"/>
  <c r="L36" i="1" s="1"/>
  <c r="L38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I8" i="1"/>
  <c r="L8" i="1" s="1"/>
  <c r="L7" i="1" s="1"/>
  <c r="L6" i="1" s="1"/>
  <c r="L4" i="1"/>
  <c r="L5" i="1" l="1"/>
</calcChain>
</file>

<file path=xl/sharedStrings.xml><?xml version="1.0" encoding="utf-8"?>
<sst xmlns="http://schemas.openxmlformats.org/spreadsheetml/2006/main" count="494" uniqueCount="120">
  <si>
    <t>МУП "Теплосеть"</t>
  </si>
  <si>
    <t>Наименование статей</t>
  </si>
  <si>
    <t>Основание проведения ремонта</t>
  </si>
  <si>
    <t>Наименование подрядной организации</t>
  </si>
  <si>
    <t>Дата договора</t>
  </si>
  <si>
    <t>Номер договора</t>
  </si>
  <si>
    <t>Конкурсные процедуры</t>
  </si>
  <si>
    <t>Дата акта выполненных работ</t>
  </si>
  <si>
    <t>Номер акта выполненных работ</t>
  </si>
  <si>
    <t>Факт 2017 тыс. руб.</t>
  </si>
  <si>
    <t>План  с 01.01.2019, тыс.руб.</t>
  </si>
  <si>
    <t>План с 01.07.2019, тыс.руб.</t>
  </si>
  <si>
    <t>ИТОГО</t>
  </si>
  <si>
    <t>х</t>
  </si>
  <si>
    <t>Текущий ремонт всего, в том числе:</t>
  </si>
  <si>
    <t>хозяйственным способом:</t>
  </si>
  <si>
    <t>Списание материалов по текущему ремонту</t>
  </si>
  <si>
    <t>износ оборудования</t>
  </si>
  <si>
    <t>Добавить мероприятие</t>
  </si>
  <si>
    <t>подрядным способом:</t>
  </si>
  <si>
    <t>Ремонт статора и механической части электродвигателя</t>
  </si>
  <si>
    <t>ООО "РУСЭЛМАШ"</t>
  </si>
  <si>
    <t>0008-17</t>
  </si>
  <si>
    <t>не проводились</t>
  </si>
  <si>
    <t>Ремонт механической части электродвигателя с заменой подшипников</t>
  </si>
  <si>
    <t>Ремонт электродвигателя с ремонтом механической части и заменой подшипников</t>
  </si>
  <si>
    <t>Ремонт электродвигателя с ремонтом активной стали статора, механической части и заменой подшипников</t>
  </si>
  <si>
    <t xml:space="preserve">Ремонт механической части электродвигателя </t>
  </si>
  <si>
    <t>Пропитка лаком, сушка, запечка статора и ремонт механической части электродвигателя</t>
  </si>
  <si>
    <t>Ремонт механической части электродвигателя</t>
  </si>
  <si>
    <t>Ремонт электродвигателя с заменой подшипников</t>
  </si>
  <si>
    <t xml:space="preserve">Ремонт асфальтового покрытия </t>
  </si>
  <si>
    <t xml:space="preserve"> вскрытие и ремонт тепловых сетей</t>
  </si>
  <si>
    <t>ООО "СтройГранд"</t>
  </si>
  <si>
    <t>ООО "АЭМ-Строй"</t>
  </si>
  <si>
    <t>Ремонт мойки</t>
  </si>
  <si>
    <t>износ</t>
  </si>
  <si>
    <t>ИП ГКФХ Омельницкий В.Н.</t>
  </si>
  <si>
    <t>Ремонт сварочного генератора</t>
  </si>
  <si>
    <t>ИП Коробков Сергей Александрович</t>
  </si>
  <si>
    <t>Капитальный ремонт  всего, в том числе:</t>
  </si>
  <si>
    <t>Списание материалов по капитальному ремонту</t>
  </si>
  <si>
    <t>Капитальный ремонт фильтра ФИПа 1-1,4-0,6 котельная №19</t>
  </si>
  <si>
    <t>Капитальный ремонт ПП1-53-7 11 котельная №20</t>
  </si>
  <si>
    <t>Капитальный ремонт ВВП №16 (4 секции) котельная №50</t>
  </si>
  <si>
    <t>Капитальный ремонт ВВП №16 (2 секции) котельная №50</t>
  </si>
  <si>
    <t>Капитальный ремонт ПП1-53-7 11 ГВС №1 котельная №52</t>
  </si>
  <si>
    <t>дефектная ведомость</t>
  </si>
  <si>
    <t>Ремонт электродвигателя с ремонтом активной стали статора и заменой подшипников</t>
  </si>
  <si>
    <t>Ремонт электородвигателя механической части с заменой подшипников</t>
  </si>
  <si>
    <t>Ремонт электродвигателя с ремонтом механической части с заменой подшипников и манжета</t>
  </si>
  <si>
    <t>Ремонт электродвигателя с ремонтом механической части, балансировкой ротора, установка вентилятора и установка подшипников</t>
  </si>
  <si>
    <t>Ремонт электродвигателя с ремонтом механической части сварка корпуса электродвигателя и замена подшипников</t>
  </si>
  <si>
    <t>Ремонт электродвигателя с ремонтом активного старторного железа, механической части и заменой подшипников</t>
  </si>
  <si>
    <t>Ремонт двигателя с ремонтом механической части и заменой подшипников</t>
  </si>
  <si>
    <t>Ремонт посадочных мест подшипников</t>
  </si>
  <si>
    <t>Выполнение работ по перекладке тепловой сети</t>
  </si>
  <si>
    <t>ООО "М-СВЯЗЬ"</t>
  </si>
  <si>
    <t>Капитальный ремонт здания ЦТП-4</t>
  </si>
  <si>
    <t>ООО "СК "Стан Буд"</t>
  </si>
  <si>
    <t>Ремонт фронтовой стенки котла</t>
  </si>
  <si>
    <t>ООО "ССМУ 44"</t>
  </si>
  <si>
    <t>выполнение работ по капитальному ремонту кровельного покрытия ЦТП-21</t>
  </si>
  <si>
    <t>ООО "Орбита"</t>
  </si>
  <si>
    <t>Пуско-наладочные работы оборудования котельной №7</t>
  </si>
  <si>
    <t xml:space="preserve">Дефектный акт  и акт обследования на капитальный ремонт </t>
  </si>
  <si>
    <t>ООО "Энерго-А"</t>
  </si>
  <si>
    <t>Пуско-наладочные работы оборудования котельной №10</t>
  </si>
  <si>
    <t>Пуско-наладочные работы оборудования котельной №19, ЦТП №27</t>
  </si>
  <si>
    <t>Пуско-наладочные работы оборудования котельной №52</t>
  </si>
  <si>
    <t>Пуско-наладочные работы оборудования  ЦТП №1,2,3,4</t>
  </si>
  <si>
    <t>Пуско-наладочные работы оборудования  ЦТП №19,20,21</t>
  </si>
  <si>
    <t>Пуско-наладочные работы оборудования котельных №1,2,3</t>
  </si>
  <si>
    <t>Пуско-наладочные работы оборудования котельных №4,9, ЦТП №23</t>
  </si>
  <si>
    <t>Пуско-наладочные работы оборудования котельных №6,12,13</t>
  </si>
  <si>
    <t>Пуско-наладочные работы оборудования котельных №14,17</t>
  </si>
  <si>
    <t>Пуско-наладочные работы оборудования котельной №20, ЦТП №16</t>
  </si>
  <si>
    <t>Пуско-наладочные работы оборудования котельных №23,24</t>
  </si>
  <si>
    <t>Пуско-наладочные работы оборудования котельных №15,26</t>
  </si>
  <si>
    <t>Пуско-наладочные работы оборудования котельных №37,39,40,42</t>
  </si>
  <si>
    <t>Пуско-наладочные работы оборудования котельной №43</t>
  </si>
  <si>
    <t>Пуско-наладочные работы оборудования котельных №44,57  ЦТП №33,34,35</t>
  </si>
  <si>
    <t>Пуско-наладочные работы оборудования котельных №47,48,49  ЦТП №26</t>
  </si>
  <si>
    <t>Пуско-наладочные работы оборудования  ЦТП №28,29,30,31</t>
  </si>
  <si>
    <t>Пуско-наладочные работы оборудования  ЦТП №5,6,7,8,9</t>
  </si>
  <si>
    <t>Пуско-наладочные работы оборудования котельных №5,8,18,28</t>
  </si>
  <si>
    <t>Пуско-наладочные работы оборудования котельных №16,29</t>
  </si>
  <si>
    <t>Пуско-наладочные работы парового котла типа ДКВР 6,5/13 рег № 13351 котельной №14</t>
  </si>
  <si>
    <t>ООО "ИНТ-ЭНЕРГО"</t>
  </si>
  <si>
    <t>ИЭ-2171</t>
  </si>
  <si>
    <t>Пуско-наладочные работы трубопровода горячей воды рег №1738 котельной №10</t>
  </si>
  <si>
    <t>ИЭ-2172</t>
  </si>
  <si>
    <t>Пуско-наладочные работы трубопровода горячей воды рег №1739 котельной №10</t>
  </si>
  <si>
    <t>ИЭ-2173</t>
  </si>
  <si>
    <t>Пуско-наладочные работы трубопровода горячей воды рег №2434 котельной №7</t>
  </si>
  <si>
    <t>ИЭ-2182</t>
  </si>
  <si>
    <t>Пуско-наладочные работы трубопровода насыщенного пара рег№2835 котельной №14</t>
  </si>
  <si>
    <t>ИЭ-2183</t>
  </si>
  <si>
    <t>Пуско-наладочные работы трубопровода насыщенного пара рег№2457 котельной №23</t>
  </si>
  <si>
    <t>ИЭ-2184</t>
  </si>
  <si>
    <t>Пуско-наладочные работы котла ДКВР4 рег №22958 котельной №23</t>
  </si>
  <si>
    <t>ИЭ-2186</t>
  </si>
  <si>
    <t>Пуско-наладочные работы котла ДКВР4 рег №22959 котельной №23</t>
  </si>
  <si>
    <t>ИЭ-2187</t>
  </si>
  <si>
    <t>Пуско-наладочные работы котла ДКВР4 рег №22960 котельной №23</t>
  </si>
  <si>
    <t>ИЭ-2188</t>
  </si>
  <si>
    <t>Пуско-наладочные работы водогрейного котла типа КВГМ 10-150  рег №19291 котельной №10</t>
  </si>
  <si>
    <t>ИЭ-2189</t>
  </si>
  <si>
    <t>Пуско-наладочные работы парового котла  типа ДКВР 10/13 рег №13611 котельной №23</t>
  </si>
  <si>
    <t>ИЭ-2190</t>
  </si>
  <si>
    <t>Пуско-наладочные работы парового котла типа ДКВР 10/13 рег № 15286 котельной №7</t>
  </si>
  <si>
    <t>ИЭ-2191</t>
  </si>
  <si>
    <t>Замена котла НИИСТУ №2 котельной №11 с.Петровское</t>
  </si>
  <si>
    <t>Капитальный ремонт котла ДКВР10/13 №1 котельной №19 г.Апрелевка</t>
  </si>
  <si>
    <t>Капитальный ремонт котла КСВ-0,93 котельной №6</t>
  </si>
  <si>
    <t>Капитальный ремонт котла ДКВР 6,5/10 №2 котельной №52 д.о.Бекасово</t>
  </si>
  <si>
    <t>Капитальный ремонт котла ДКВР10/13 №5 котельной №19 г.Апрелевка</t>
  </si>
  <si>
    <t>Капитальный ремонт котла ДКВР10/13 №3 котельной №20 г.Апрелевка</t>
  </si>
  <si>
    <t>Капитальный ремонт ВВП №16 (4 секции) котельная №3</t>
  </si>
  <si>
    <t>Расчет затрат на ремонтные работы теплоэнергетического комплекса на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</si>
</sst>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ahoma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gradientFill degree="135">
        <stop position="0">
          <color theme="0"/>
        </stop>
        <stop position="1">
          <color rgb="FFCCFFFF"/>
        </stop>
      </gradientFill>
    </fill>
    <fill>
      <gradientFill degree="135">
        <stop position="0">
          <color theme="0"/>
        </stop>
        <stop position="0.5">
          <color rgb="FFCCCCFF"/>
        </stop>
        <stop position="1">
          <color theme="0"/>
        </stop>
      </gradientFill>
    </fill>
    <fill>
      <gradientFill degree="135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135">
        <stop position="0">
          <color theme="0"/>
        </stop>
        <stop position="1">
          <color rgb="FFCCFFCC"/>
        </stop>
      </gradientFill>
    </fill>
    <fill>
      <patternFill patternType="lightDown">
        <fgColor indexed="2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1" applyBorder="0">
      <alignment horizontal="center" vertical="center" wrapText="1"/>
    </xf>
    <xf numFmtId="0" fontId="1" fillId="0" borderId="0"/>
    <xf numFmtId="0" fontId="1" fillId="0" borderId="0"/>
    <xf numFmtId="49" fontId="11" fillId="0" borderId="0" applyBorder="0">
      <alignment vertical="top"/>
    </xf>
  </cellStyleXfs>
  <cellXfs count="66">
    <xf numFmtId="0" fontId="0" fillId="0" borderId="0" xfId="0"/>
    <xf numFmtId="0" fontId="2" fillId="0" borderId="0" xfId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3" fillId="0" borderId="0" xfId="1" applyFont="1" applyBorder="1" applyAlignment="1" applyProtection="1">
      <alignment horizontal="left"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6" fillId="2" borderId="2" xfId="2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3" applyFont="1" applyFill="1" applyBorder="1" applyAlignment="1" applyProtection="1">
      <alignment horizontal="center" vertical="center" wrapText="1"/>
      <protection locked="0"/>
    </xf>
    <xf numFmtId="0" fontId="7" fillId="0" borderId="5" xfId="2" applyFont="1" applyFill="1" applyBorder="1" applyAlignment="1" applyProtection="1">
      <alignment horizontal="center" vertical="center" wrapText="1"/>
      <protection hidden="1"/>
    </xf>
    <xf numFmtId="0" fontId="8" fillId="0" borderId="6" xfId="2" applyFont="1" applyFill="1" applyBorder="1" applyAlignment="1" applyProtection="1">
      <alignment horizontal="center" vertical="center" wrapText="1"/>
      <protection hidden="1"/>
    </xf>
    <xf numFmtId="14" fontId="8" fillId="0" borderId="6" xfId="2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0" applyNumberFormat="1" applyFont="1" applyBorder="1" applyAlignment="1" applyProtection="1">
      <alignment horizontal="right"/>
      <protection hidden="1"/>
    </xf>
    <xf numFmtId="164" fontId="9" fillId="0" borderId="7" xfId="0" applyNumberFormat="1" applyFont="1" applyBorder="1" applyAlignment="1" applyProtection="1">
      <alignment horizontal="right"/>
      <protection hidden="1"/>
    </xf>
    <xf numFmtId="164" fontId="9" fillId="0" borderId="8" xfId="0" applyNumberFormat="1" applyFont="1" applyBorder="1" applyAlignment="1" applyProtection="1">
      <alignment horizontal="right"/>
      <protection hidden="1"/>
    </xf>
    <xf numFmtId="164" fontId="9" fillId="0" borderId="8" xfId="0" applyNumberFormat="1" applyFont="1" applyBorder="1" applyAlignment="1" applyProtection="1">
      <alignment horizontal="right"/>
      <protection locked="0"/>
    </xf>
    <xf numFmtId="0" fontId="10" fillId="0" borderId="9" xfId="4" applyFont="1" applyFill="1" applyBorder="1" applyAlignment="1" applyProtection="1">
      <alignment vertical="center" wrapText="1"/>
      <protection hidden="1"/>
    </xf>
    <xf numFmtId="49" fontId="12" fillId="0" borderId="10" xfId="5" applyFont="1" applyBorder="1" applyAlignment="1" applyProtection="1">
      <alignment horizontal="center" vertical="center"/>
      <protection hidden="1"/>
    </xf>
    <xf numFmtId="14" fontId="12" fillId="0" borderId="10" xfId="5" applyNumberFormat="1" applyFont="1" applyBorder="1" applyAlignment="1" applyProtection="1">
      <alignment horizontal="center" vertical="center"/>
      <protection hidden="1"/>
    </xf>
    <xf numFmtId="164" fontId="13" fillId="0" borderId="10" xfId="0" applyNumberFormat="1" applyFont="1" applyBorder="1" applyAlignment="1" applyProtection="1">
      <alignment horizontal="right"/>
      <protection hidden="1"/>
    </xf>
    <xf numFmtId="164" fontId="13" fillId="0" borderId="11" xfId="0" applyNumberFormat="1" applyFont="1" applyBorder="1" applyAlignment="1" applyProtection="1">
      <alignment horizontal="right"/>
      <protection hidden="1"/>
    </xf>
    <xf numFmtId="164" fontId="13" fillId="0" borderId="12" xfId="0" applyNumberFormat="1" applyFont="1" applyBorder="1" applyAlignment="1" applyProtection="1">
      <alignment horizontal="right"/>
      <protection hidden="1"/>
    </xf>
    <xf numFmtId="164" fontId="13" fillId="0" borderId="12" xfId="0" applyNumberFormat="1" applyFont="1" applyBorder="1" applyAlignment="1" applyProtection="1">
      <alignment horizontal="right"/>
      <protection locked="0"/>
    </xf>
    <xf numFmtId="0" fontId="9" fillId="0" borderId="9" xfId="4" applyFont="1" applyFill="1" applyBorder="1" applyAlignment="1" applyProtection="1">
      <alignment vertical="center" wrapText="1"/>
      <protection hidden="1"/>
    </xf>
    <xf numFmtId="49" fontId="8" fillId="0" borderId="10" xfId="5" applyFont="1" applyBorder="1" applyAlignment="1" applyProtection="1">
      <alignment horizontal="center" vertical="center"/>
      <protection hidden="1"/>
    </xf>
    <xf numFmtId="14" fontId="8" fillId="0" borderId="10" xfId="5" applyNumberFormat="1" applyFont="1" applyBorder="1" applyAlignment="1" applyProtection="1">
      <alignment horizontal="center" vertical="center"/>
      <protection hidden="1"/>
    </xf>
    <xf numFmtId="164" fontId="8" fillId="0" borderId="10" xfId="0" applyNumberFormat="1" applyFont="1" applyBorder="1" applyProtection="1">
      <protection hidden="1"/>
    </xf>
    <xf numFmtId="164" fontId="8" fillId="0" borderId="11" xfId="0" applyNumberFormat="1" applyFont="1" applyBorder="1" applyProtection="1">
      <protection hidden="1"/>
    </xf>
    <xf numFmtId="164" fontId="8" fillId="0" borderId="12" xfId="0" applyNumberFormat="1" applyFont="1" applyBorder="1" applyProtection="1">
      <protection hidden="1"/>
    </xf>
    <xf numFmtId="164" fontId="8" fillId="0" borderId="12" xfId="0" applyNumberFormat="1" applyFont="1" applyBorder="1" applyProtection="1">
      <protection locked="0"/>
    </xf>
    <xf numFmtId="0" fontId="8" fillId="4" borderId="9" xfId="4" applyFont="1" applyFill="1" applyBorder="1" applyAlignment="1" applyProtection="1">
      <alignment vertical="center" wrapText="1"/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164" fontId="8" fillId="4" borderId="10" xfId="0" applyNumberFormat="1" applyFont="1" applyFill="1" applyBorder="1" applyProtection="1">
      <protection locked="0"/>
    </xf>
    <xf numFmtId="164" fontId="8" fillId="4" borderId="11" xfId="0" applyNumberFormat="1" applyFont="1" applyFill="1" applyBorder="1" applyProtection="1">
      <protection locked="0"/>
    </xf>
    <xf numFmtId="164" fontId="8" fillId="4" borderId="13" xfId="0" applyNumberFormat="1" applyFont="1" applyFill="1" applyBorder="1" applyProtection="1">
      <protection locked="0"/>
    </xf>
    <xf numFmtId="164" fontId="8" fillId="5" borderId="13" xfId="0" applyNumberFormat="1" applyFont="1" applyFill="1" applyBorder="1" applyProtection="1">
      <protection locked="0"/>
    </xf>
    <xf numFmtId="49" fontId="14" fillId="6" borderId="9" xfId="5" applyFont="1" applyFill="1" applyBorder="1" applyAlignment="1" applyProtection="1">
      <alignment vertical="center"/>
      <protection locked="0"/>
    </xf>
    <xf numFmtId="49" fontId="14" fillId="6" borderId="10" xfId="5" applyFont="1" applyFill="1" applyBorder="1" applyAlignment="1" applyProtection="1">
      <alignment vertical="center"/>
      <protection locked="0"/>
    </xf>
    <xf numFmtId="14" fontId="14" fillId="6" borderId="10" xfId="5" applyNumberFormat="1" applyFont="1" applyFill="1" applyBorder="1" applyAlignment="1" applyProtection="1">
      <alignment vertical="center"/>
      <protection locked="0"/>
    </xf>
    <xf numFmtId="164" fontId="14" fillId="6" borderId="10" xfId="5" applyNumberFormat="1" applyFont="1" applyFill="1" applyBorder="1" applyAlignment="1" applyProtection="1">
      <alignment vertical="center"/>
      <protection locked="0"/>
    </xf>
    <xf numFmtId="164" fontId="14" fillId="6" borderId="11" xfId="5" applyNumberFormat="1" applyFont="1" applyFill="1" applyBorder="1" applyAlignment="1" applyProtection="1">
      <alignment vertical="center"/>
      <protection locked="0"/>
    </xf>
    <xf numFmtId="164" fontId="14" fillId="6" borderId="12" xfId="5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14" fontId="8" fillId="0" borderId="10" xfId="0" applyNumberFormat="1" applyFont="1" applyBorder="1" applyAlignment="1" applyProtection="1">
      <alignment horizontal="center" vertical="center"/>
      <protection hidden="1"/>
    </xf>
    <xf numFmtId="164" fontId="8" fillId="0" borderId="8" xfId="0" applyNumberFormat="1" applyFont="1" applyBorder="1" applyProtection="1">
      <protection hidden="1"/>
    </xf>
    <xf numFmtId="164" fontId="8" fillId="0" borderId="8" xfId="0" applyNumberFormat="1" applyFont="1" applyBorder="1" applyProtection="1">
      <protection locked="0"/>
    </xf>
    <xf numFmtId="164" fontId="13" fillId="0" borderId="10" xfId="0" applyNumberFormat="1" applyFont="1" applyBorder="1" applyProtection="1">
      <protection hidden="1"/>
    </xf>
    <xf numFmtId="164" fontId="13" fillId="0" borderId="11" xfId="0" applyNumberFormat="1" applyFont="1" applyBorder="1" applyProtection="1">
      <protection hidden="1"/>
    </xf>
    <xf numFmtId="164" fontId="13" fillId="0" borderId="8" xfId="0" applyNumberFormat="1" applyFont="1" applyBorder="1" applyProtection="1">
      <protection hidden="1"/>
    </xf>
    <xf numFmtId="164" fontId="13" fillId="0" borderId="8" xfId="0" applyNumberFormat="1" applyFont="1" applyBorder="1" applyProtection="1">
      <protection locked="0"/>
    </xf>
    <xf numFmtId="14" fontId="8" fillId="4" borderId="10" xfId="0" applyNumberFormat="1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0" fontId="8" fillId="4" borderId="14" xfId="4" applyFont="1" applyFill="1" applyBorder="1" applyAlignment="1" applyProtection="1">
      <alignment vertical="center" wrapText="1"/>
      <protection locked="0"/>
    </xf>
    <xf numFmtId="0" fontId="8" fillId="4" borderId="15" xfId="0" applyFont="1" applyFill="1" applyBorder="1" applyAlignment="1" applyProtection="1">
      <alignment wrapText="1"/>
      <protection locked="0"/>
    </xf>
    <xf numFmtId="14" fontId="8" fillId="4" borderId="15" xfId="0" applyNumberFormat="1" applyFont="1" applyFill="1" applyBorder="1" applyProtection="1">
      <protection locked="0"/>
    </xf>
    <xf numFmtId="0" fontId="8" fillId="4" borderId="15" xfId="0" applyFont="1" applyFill="1" applyBorder="1" applyProtection="1">
      <protection locked="0"/>
    </xf>
    <xf numFmtId="164" fontId="8" fillId="4" borderId="15" xfId="0" applyNumberFormat="1" applyFont="1" applyFill="1" applyBorder="1" applyProtection="1">
      <protection locked="0"/>
    </xf>
    <xf numFmtId="164" fontId="8" fillId="4" borderId="16" xfId="0" applyNumberFormat="1" applyFont="1" applyFill="1" applyBorder="1" applyProtection="1">
      <protection locked="0"/>
    </xf>
    <xf numFmtId="49" fontId="14" fillId="6" borderId="17" xfId="5" applyFont="1" applyFill="1" applyBorder="1" applyAlignment="1" applyProtection="1">
      <alignment vertical="center"/>
      <protection locked="0"/>
    </xf>
    <xf numFmtId="49" fontId="14" fillId="6" borderId="18" xfId="5" applyFont="1" applyFill="1" applyBorder="1" applyAlignment="1" applyProtection="1">
      <alignment vertical="center"/>
      <protection locked="0"/>
    </xf>
    <xf numFmtId="14" fontId="14" fillId="6" borderId="18" xfId="5" applyNumberFormat="1" applyFont="1" applyFill="1" applyBorder="1" applyAlignment="1" applyProtection="1">
      <alignment vertical="center"/>
      <protection locked="0"/>
    </xf>
    <xf numFmtId="164" fontId="14" fillId="6" borderId="18" xfId="5" applyNumberFormat="1" applyFont="1" applyFill="1" applyBorder="1" applyAlignment="1" applyProtection="1">
      <alignment vertical="center"/>
      <protection locked="0"/>
    </xf>
    <xf numFmtId="164" fontId="14" fillId="6" borderId="19" xfId="5" applyNumberFormat="1" applyFont="1" applyFill="1" applyBorder="1" applyAlignment="1" applyProtection="1">
      <alignment vertical="center"/>
      <protection locked="0"/>
    </xf>
    <xf numFmtId="164" fontId="14" fillId="6" borderId="20" xfId="5" applyNumberFormat="1" applyFont="1" applyFill="1" applyBorder="1" applyAlignment="1" applyProtection="1">
      <alignment vertical="center"/>
      <protection locked="0"/>
    </xf>
  </cellXfs>
  <cellStyles count="6">
    <cellStyle name="ЗаголовокСтолбца" xfId="2"/>
    <cellStyle name="Обычный" xfId="0" builtinId="0"/>
    <cellStyle name="Обычный 10" xfId="5"/>
    <cellStyle name="Обычный 14" xfId="1"/>
    <cellStyle name="Обычный 2 13" xfId="4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5;&#1083;&#1072;&#1085;&#1086;&#1074;&#1086;&#1069;&#1082;&#1086;&#1085;&#1086;&#1084;&#1080;&#1095;&#1077;&#1089;&#1082;&#1080;&#1081;&#1054;&#1090;&#1076;&#1077;&#1083;/&#1058;&#1040;&#1056;&#1048;&#1060;%202019/&#1052;&#1059;&#1053;&#1048;&#1062;&#1048;&#1055;&#1040;&#1051;&#1068;&#1053;&#1067;&#1049;%20&#1056;&#1040;&#1049;&#1054;&#1053;_&#1053;&#1040;&#1048;&#1052;&#1045;&#1053;&#1054;&#1042;&#1040;&#1053;&#1048;&#1045;%20&#1054;&#1056;&#1043;&#1040;&#1053;&#1048;&#1047;&#1040;&#1062;&#1048;&#1048;_&#1058;&#1045;&#1055;&#1051;&#1054;.2019(1.0)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азработка"/>
      <sheetName val="Общие данные"/>
      <sheetName val="Анализ ТЭК"/>
      <sheetName val="Финансовый результат"/>
      <sheetName val="Абоненты"/>
      <sheetName val="Баланс"/>
      <sheetName val="Расходы на материалы"/>
      <sheetName val="Расходы на электроэнергию"/>
      <sheetName val="Расходы на топливо"/>
      <sheetName val="Расходы на оплату труда"/>
      <sheetName val="Амортизация"/>
      <sheetName val="Расходы на ремонт"/>
      <sheetName val="Арендная плата"/>
      <sheetName val="Покупная теплоэнергия"/>
      <sheetName val="Цеховые и общеэксплуатационные "/>
      <sheetName val="Налоги"/>
      <sheetName val="Недополученный, избыток"/>
      <sheetName val="Внереализационные расходы"/>
      <sheetName val="Прибыльная составляющая"/>
      <sheetName val="Экспертное заключение"/>
      <sheetName val="Экспертное  заключение"/>
      <sheetName val="Расчет тарифа"/>
      <sheetName val="Расчёт тарифа"/>
      <sheetName val="Экспертное_теплоноситель"/>
      <sheetName val="Расчет теплоносителя"/>
      <sheetName val="Индексы"/>
    </sheetNames>
    <sheetDataSet>
      <sheetData sheetId="0">
        <row r="4">
          <cell r="D4" t="str">
            <v>Метод индексации первый год (на 3 года)</v>
          </cell>
        </row>
      </sheetData>
      <sheetData sheetId="1">
        <row r="14">
          <cell r="F14">
            <v>2019</v>
          </cell>
        </row>
        <row r="235">
          <cell r="D235" t="str">
            <v>проводились</v>
          </cell>
        </row>
        <row r="236">
          <cell r="D236" t="str">
            <v>не проводились</v>
          </cell>
        </row>
        <row r="237">
          <cell r="D237" t="str">
            <v>не подлежит конкурсной процедуре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B4">
            <v>1.0369999999999999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C22" sqref="C22"/>
    </sheetView>
  </sheetViews>
  <sheetFormatPr defaultRowHeight="15" x14ac:dyDescent="0.25"/>
  <cols>
    <col min="1" max="1" width="61" customWidth="1"/>
    <col min="2" max="2" width="36.140625" customWidth="1"/>
    <col min="3" max="3" width="33.5703125" customWidth="1"/>
    <col min="4" max="4" width="19.7109375" customWidth="1"/>
    <col min="5" max="5" width="18.85546875" customWidth="1"/>
    <col min="6" max="6" width="30.140625" customWidth="1"/>
    <col min="7" max="7" width="18.85546875" customWidth="1"/>
    <col min="8" max="8" width="19" customWidth="1"/>
    <col min="9" max="11" width="19.7109375" customWidth="1"/>
    <col min="12" max="12" width="19.7109375" style="3" customWidth="1"/>
  </cols>
  <sheetData>
    <row r="1" spans="1:12" ht="18.75" x14ac:dyDescent="0.25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.75" x14ac:dyDescent="0.25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9.5" thickBot="1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3.25" thickBot="1" x14ac:dyDescent="0.3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9" t="s">
        <v>10</v>
      </c>
      <c r="K4" s="9" t="s">
        <v>11</v>
      </c>
      <c r="L4" s="10" t="str">
        <f>CONCATENATE("Принято Мособлкомцен ",IF([1]Титульный!$D$4="Метод индексации первый год",[1]Разработка!$F$14,[1]Разработка!$F$14),", тыс.руб.")</f>
        <v>Принято Мособлкомцен 2019, тыс.руб.</v>
      </c>
    </row>
    <row r="5" spans="1:12" ht="15.75" x14ac:dyDescent="0.25">
      <c r="A5" s="11" t="s">
        <v>12</v>
      </c>
      <c r="B5" s="12" t="s">
        <v>13</v>
      </c>
      <c r="C5" s="12" t="s">
        <v>13</v>
      </c>
      <c r="D5" s="13" t="s">
        <v>13</v>
      </c>
      <c r="E5" s="12" t="s">
        <v>13</v>
      </c>
      <c r="F5" s="12" t="s">
        <v>13</v>
      </c>
      <c r="G5" s="13" t="s">
        <v>13</v>
      </c>
      <c r="H5" s="12" t="s">
        <v>13</v>
      </c>
      <c r="I5" s="14">
        <v>20903.8</v>
      </c>
      <c r="J5" s="15">
        <v>51004.630000000005</v>
      </c>
      <c r="K5" s="16">
        <v>51004.590000000004</v>
      </c>
      <c r="L5" s="17">
        <f>L6+L36</f>
        <v>21677.287264999999</v>
      </c>
    </row>
    <row r="6" spans="1:12" ht="15.75" x14ac:dyDescent="0.25">
      <c r="A6" s="18" t="s">
        <v>14</v>
      </c>
      <c r="B6" s="19" t="s">
        <v>13</v>
      </c>
      <c r="C6" s="19" t="s">
        <v>13</v>
      </c>
      <c r="D6" s="20" t="s">
        <v>13</v>
      </c>
      <c r="E6" s="19" t="s">
        <v>13</v>
      </c>
      <c r="F6" s="19" t="s">
        <v>13</v>
      </c>
      <c r="G6" s="20" t="s">
        <v>13</v>
      </c>
      <c r="H6" s="19" t="s">
        <v>13</v>
      </c>
      <c r="I6" s="21">
        <v>3638.12</v>
      </c>
      <c r="J6" s="22">
        <v>5000</v>
      </c>
      <c r="K6" s="23">
        <v>5000</v>
      </c>
      <c r="L6" s="24">
        <f>L7+L10</f>
        <v>3772.7304399999998</v>
      </c>
    </row>
    <row r="7" spans="1:12" x14ac:dyDescent="0.25">
      <c r="A7" s="25" t="s">
        <v>15</v>
      </c>
      <c r="B7" s="26" t="s">
        <v>13</v>
      </c>
      <c r="C7" s="26" t="s">
        <v>13</v>
      </c>
      <c r="D7" s="27" t="s">
        <v>13</v>
      </c>
      <c r="E7" s="26" t="s">
        <v>13</v>
      </c>
      <c r="F7" s="26" t="s">
        <v>13</v>
      </c>
      <c r="G7" s="27" t="s">
        <v>13</v>
      </c>
      <c r="H7" s="26" t="s">
        <v>13</v>
      </c>
      <c r="I7" s="28">
        <v>2672.7999999999997</v>
      </c>
      <c r="J7" s="29">
        <v>5000</v>
      </c>
      <c r="K7" s="30">
        <v>5000</v>
      </c>
      <c r="L7" s="31">
        <f>SUM(L8:L9)</f>
        <v>2771.6935999999996</v>
      </c>
    </row>
    <row r="8" spans="1:12" x14ac:dyDescent="0.25">
      <c r="A8" s="32" t="s">
        <v>16</v>
      </c>
      <c r="B8" s="33" t="s">
        <v>17</v>
      </c>
      <c r="C8" s="26" t="s">
        <v>13</v>
      </c>
      <c r="D8" s="27" t="s">
        <v>13</v>
      </c>
      <c r="E8" s="26" t="s">
        <v>13</v>
      </c>
      <c r="F8" s="26" t="s">
        <v>13</v>
      </c>
      <c r="G8" s="27" t="s">
        <v>13</v>
      </c>
      <c r="H8" s="26" t="s">
        <v>13</v>
      </c>
      <c r="I8" s="34">
        <f>2665.6+7.2</f>
        <v>2672.7999999999997</v>
      </c>
      <c r="J8" s="35">
        <v>5000</v>
      </c>
      <c r="K8" s="36">
        <v>5000</v>
      </c>
      <c r="L8" s="37">
        <f>I8*[1]Индексы!$B$4</f>
        <v>2771.6935999999996</v>
      </c>
    </row>
    <row r="9" spans="1:12" x14ac:dyDescent="0.25">
      <c r="A9" s="38" t="s">
        <v>18</v>
      </c>
      <c r="B9" s="39"/>
      <c r="C9" s="39"/>
      <c r="D9" s="40"/>
      <c r="E9" s="39"/>
      <c r="F9" s="39"/>
      <c r="G9" s="40"/>
      <c r="H9" s="39"/>
      <c r="I9" s="41"/>
      <c r="J9" s="42"/>
      <c r="K9" s="43"/>
      <c r="L9" s="43"/>
    </row>
    <row r="10" spans="1:12" x14ac:dyDescent="0.25">
      <c r="A10" s="25" t="s">
        <v>19</v>
      </c>
      <c r="B10" s="44" t="s">
        <v>13</v>
      </c>
      <c r="C10" s="44" t="s">
        <v>13</v>
      </c>
      <c r="D10" s="45" t="s">
        <v>13</v>
      </c>
      <c r="E10" s="44" t="s">
        <v>13</v>
      </c>
      <c r="F10" s="44" t="s">
        <v>13</v>
      </c>
      <c r="G10" s="45" t="s">
        <v>13</v>
      </c>
      <c r="H10" s="44" t="s">
        <v>13</v>
      </c>
      <c r="I10" s="28">
        <v>965.32000000000016</v>
      </c>
      <c r="J10" s="29">
        <v>0</v>
      </c>
      <c r="K10" s="46">
        <v>0</v>
      </c>
      <c r="L10" s="47">
        <f>SUM(L11:L35)</f>
        <v>1001.0368400000002</v>
      </c>
    </row>
    <row r="11" spans="1:12" x14ac:dyDescent="0.25">
      <c r="A11" s="32" t="s">
        <v>20</v>
      </c>
      <c r="B11" s="33" t="s">
        <v>17</v>
      </c>
      <c r="C11" s="33" t="s">
        <v>21</v>
      </c>
      <c r="D11" s="33">
        <v>42872</v>
      </c>
      <c r="E11" s="33" t="s">
        <v>22</v>
      </c>
      <c r="F11" s="33" t="s">
        <v>23</v>
      </c>
      <c r="G11" s="33">
        <v>42860</v>
      </c>
      <c r="H11" s="33">
        <v>31</v>
      </c>
      <c r="I11" s="34">
        <v>27.33</v>
      </c>
      <c r="J11" s="35"/>
      <c r="K11" s="36"/>
      <c r="L11" s="37">
        <f>I11*[1]Индексы!$B$4</f>
        <v>28.341209999999997</v>
      </c>
    </row>
    <row r="12" spans="1:12" x14ac:dyDescent="0.25">
      <c r="A12" s="32" t="s">
        <v>24</v>
      </c>
      <c r="B12" s="33" t="s">
        <v>17</v>
      </c>
      <c r="C12" s="33" t="s">
        <v>21</v>
      </c>
      <c r="D12" s="33">
        <v>42872</v>
      </c>
      <c r="E12" s="33" t="s">
        <v>22</v>
      </c>
      <c r="F12" s="33" t="s">
        <v>23</v>
      </c>
      <c r="G12" s="33">
        <v>42872</v>
      </c>
      <c r="H12" s="33">
        <v>35</v>
      </c>
      <c r="I12" s="34">
        <v>25.55</v>
      </c>
      <c r="J12" s="35"/>
      <c r="K12" s="36"/>
      <c r="L12" s="37">
        <f>I12*[1]Индексы!$B$4</f>
        <v>26.495349999999998</v>
      </c>
    </row>
    <row r="13" spans="1:12" x14ac:dyDescent="0.25">
      <c r="A13" s="32" t="s">
        <v>24</v>
      </c>
      <c r="B13" s="33" t="s">
        <v>17</v>
      </c>
      <c r="C13" s="33" t="s">
        <v>21</v>
      </c>
      <c r="D13" s="33">
        <v>42872</v>
      </c>
      <c r="E13" s="33" t="s">
        <v>22</v>
      </c>
      <c r="F13" s="33" t="s">
        <v>23</v>
      </c>
      <c r="G13" s="33">
        <v>42878</v>
      </c>
      <c r="H13" s="33">
        <v>40</v>
      </c>
      <c r="I13" s="34">
        <v>24.97</v>
      </c>
      <c r="J13" s="35"/>
      <c r="K13" s="36"/>
      <c r="L13" s="37">
        <f>I13*[1]Индексы!$B$4</f>
        <v>25.893889999999995</v>
      </c>
    </row>
    <row r="14" spans="1:12" ht="25.5" x14ac:dyDescent="0.25">
      <c r="A14" s="32" t="s">
        <v>25</v>
      </c>
      <c r="B14" s="33" t="s">
        <v>17</v>
      </c>
      <c r="C14" s="33" t="s">
        <v>21</v>
      </c>
      <c r="D14" s="33">
        <v>42872</v>
      </c>
      <c r="E14" s="33" t="s">
        <v>22</v>
      </c>
      <c r="F14" s="33" t="s">
        <v>23</v>
      </c>
      <c r="G14" s="33">
        <v>42878</v>
      </c>
      <c r="H14" s="33">
        <v>41</v>
      </c>
      <c r="I14" s="34">
        <v>10.9</v>
      </c>
      <c r="J14" s="35"/>
      <c r="K14" s="36"/>
      <c r="L14" s="37">
        <f>I14*[1]Индексы!$B$4</f>
        <v>11.3033</v>
      </c>
    </row>
    <row r="15" spans="1:12" ht="25.5" x14ac:dyDescent="0.25">
      <c r="A15" s="32" t="s">
        <v>26</v>
      </c>
      <c r="B15" s="33" t="s">
        <v>17</v>
      </c>
      <c r="C15" s="33" t="s">
        <v>21</v>
      </c>
      <c r="D15" s="33">
        <v>42872</v>
      </c>
      <c r="E15" s="33" t="s">
        <v>22</v>
      </c>
      <c r="F15" s="33" t="s">
        <v>23</v>
      </c>
      <c r="G15" s="33">
        <v>42881</v>
      </c>
      <c r="H15" s="33">
        <v>42</v>
      </c>
      <c r="I15" s="34">
        <v>36.58</v>
      </c>
      <c r="J15" s="35"/>
      <c r="K15" s="36"/>
      <c r="L15" s="37">
        <f>I15*[1]Индексы!$B$4</f>
        <v>37.933459999999997</v>
      </c>
    </row>
    <row r="16" spans="1:12" x14ac:dyDescent="0.25">
      <c r="A16" s="32" t="s">
        <v>24</v>
      </c>
      <c r="B16" s="33" t="s">
        <v>17</v>
      </c>
      <c r="C16" s="33" t="s">
        <v>21</v>
      </c>
      <c r="D16" s="33">
        <v>42872</v>
      </c>
      <c r="E16" s="33" t="s">
        <v>22</v>
      </c>
      <c r="F16" s="33" t="s">
        <v>23</v>
      </c>
      <c r="G16" s="33">
        <v>42907</v>
      </c>
      <c r="H16" s="33">
        <v>47</v>
      </c>
      <c r="I16" s="34">
        <v>31.91</v>
      </c>
      <c r="J16" s="35"/>
      <c r="K16" s="36"/>
      <c r="L16" s="37">
        <f>I16*[1]Индексы!$B$4</f>
        <v>33.090669999999996</v>
      </c>
    </row>
    <row r="17" spans="1:12" x14ac:dyDescent="0.25">
      <c r="A17" s="32" t="s">
        <v>27</v>
      </c>
      <c r="B17" s="33" t="s">
        <v>17</v>
      </c>
      <c r="C17" s="33" t="s">
        <v>21</v>
      </c>
      <c r="D17" s="33">
        <v>42872</v>
      </c>
      <c r="E17" s="33" t="s">
        <v>22</v>
      </c>
      <c r="F17" s="33" t="s">
        <v>23</v>
      </c>
      <c r="G17" s="33">
        <v>42912</v>
      </c>
      <c r="H17" s="33">
        <v>50</v>
      </c>
      <c r="I17" s="34">
        <v>21.13</v>
      </c>
      <c r="J17" s="35"/>
      <c r="K17" s="36"/>
      <c r="L17" s="37">
        <f>I17*[1]Индексы!$B$4</f>
        <v>21.911809999999996</v>
      </c>
    </row>
    <row r="18" spans="1:12" x14ac:dyDescent="0.25">
      <c r="A18" s="32" t="s">
        <v>27</v>
      </c>
      <c r="B18" s="33" t="s">
        <v>17</v>
      </c>
      <c r="C18" s="33" t="s">
        <v>21</v>
      </c>
      <c r="D18" s="33">
        <v>42872</v>
      </c>
      <c r="E18" s="33" t="s">
        <v>22</v>
      </c>
      <c r="F18" s="33" t="s">
        <v>23</v>
      </c>
      <c r="G18" s="33">
        <v>42912</v>
      </c>
      <c r="H18" s="33">
        <v>51</v>
      </c>
      <c r="I18" s="34">
        <v>8.4</v>
      </c>
      <c r="J18" s="35"/>
      <c r="K18" s="36"/>
      <c r="L18" s="37">
        <f>I18*[1]Индексы!$B$4</f>
        <v>8.710799999999999</v>
      </c>
    </row>
    <row r="19" spans="1:12" x14ac:dyDescent="0.25">
      <c r="A19" s="32" t="s">
        <v>24</v>
      </c>
      <c r="B19" s="33" t="s">
        <v>17</v>
      </c>
      <c r="C19" s="33" t="s">
        <v>21</v>
      </c>
      <c r="D19" s="33">
        <v>42872</v>
      </c>
      <c r="E19" s="33" t="s">
        <v>22</v>
      </c>
      <c r="F19" s="33" t="s">
        <v>23</v>
      </c>
      <c r="G19" s="33">
        <v>42922</v>
      </c>
      <c r="H19" s="33">
        <v>59</v>
      </c>
      <c r="I19" s="34">
        <v>32.89</v>
      </c>
      <c r="J19" s="35"/>
      <c r="K19" s="36"/>
      <c r="L19" s="37">
        <f>I19*[1]Индексы!$B$4</f>
        <v>34.106929999999998</v>
      </c>
    </row>
    <row r="20" spans="1:12" x14ac:dyDescent="0.25">
      <c r="A20" s="32" t="s">
        <v>27</v>
      </c>
      <c r="B20" s="33" t="s">
        <v>17</v>
      </c>
      <c r="C20" s="33" t="s">
        <v>21</v>
      </c>
      <c r="D20" s="33">
        <v>42872</v>
      </c>
      <c r="E20" s="33" t="s">
        <v>22</v>
      </c>
      <c r="F20" s="33" t="s">
        <v>23</v>
      </c>
      <c r="G20" s="33">
        <v>42934</v>
      </c>
      <c r="H20" s="33">
        <v>61</v>
      </c>
      <c r="I20" s="34">
        <v>45.54</v>
      </c>
      <c r="J20" s="35"/>
      <c r="K20" s="36"/>
      <c r="L20" s="37">
        <f>I20*[1]Индексы!$B$4</f>
        <v>47.224979999999995</v>
      </c>
    </row>
    <row r="21" spans="1:12" x14ac:dyDescent="0.25">
      <c r="A21" s="32" t="s">
        <v>27</v>
      </c>
      <c r="B21" s="33" t="s">
        <v>17</v>
      </c>
      <c r="C21" s="33" t="s">
        <v>21</v>
      </c>
      <c r="D21" s="33">
        <v>42872</v>
      </c>
      <c r="E21" s="33" t="s">
        <v>22</v>
      </c>
      <c r="F21" s="33" t="s">
        <v>23</v>
      </c>
      <c r="G21" s="33">
        <v>42944</v>
      </c>
      <c r="H21" s="33">
        <v>62</v>
      </c>
      <c r="I21" s="34">
        <v>10.58</v>
      </c>
      <c r="J21" s="35"/>
      <c r="K21" s="36"/>
      <c r="L21" s="37">
        <f>I21*[1]Индексы!$B$4</f>
        <v>10.971459999999999</v>
      </c>
    </row>
    <row r="22" spans="1:12" ht="25.5" x14ac:dyDescent="0.25">
      <c r="A22" s="32" t="s">
        <v>25</v>
      </c>
      <c r="B22" s="33" t="s">
        <v>17</v>
      </c>
      <c r="C22" s="33" t="s">
        <v>21</v>
      </c>
      <c r="D22" s="33">
        <v>42872</v>
      </c>
      <c r="E22" s="33" t="s">
        <v>22</v>
      </c>
      <c r="F22" s="33" t="s">
        <v>23</v>
      </c>
      <c r="G22" s="33">
        <v>42969</v>
      </c>
      <c r="H22" s="33">
        <v>65</v>
      </c>
      <c r="I22" s="34">
        <v>33.78</v>
      </c>
      <c r="J22" s="35"/>
      <c r="K22" s="36"/>
      <c r="L22" s="37">
        <f>I22*[1]Индексы!$B$4</f>
        <v>35.029859999999999</v>
      </c>
    </row>
    <row r="23" spans="1:12" ht="25.5" x14ac:dyDescent="0.25">
      <c r="A23" s="32" t="s">
        <v>25</v>
      </c>
      <c r="B23" s="33" t="s">
        <v>17</v>
      </c>
      <c r="C23" s="33" t="s">
        <v>21</v>
      </c>
      <c r="D23" s="33">
        <v>42872</v>
      </c>
      <c r="E23" s="33" t="s">
        <v>22</v>
      </c>
      <c r="F23" s="33" t="s">
        <v>23</v>
      </c>
      <c r="G23" s="33">
        <v>42978</v>
      </c>
      <c r="H23" s="33">
        <v>69</v>
      </c>
      <c r="I23" s="34">
        <v>27.22</v>
      </c>
      <c r="J23" s="35"/>
      <c r="K23" s="36"/>
      <c r="L23" s="37">
        <f>I23*[1]Индексы!$B$4</f>
        <v>28.227139999999995</v>
      </c>
    </row>
    <row r="24" spans="1:12" ht="25.5" x14ac:dyDescent="0.25">
      <c r="A24" s="32" t="s">
        <v>25</v>
      </c>
      <c r="B24" s="33" t="s">
        <v>17</v>
      </c>
      <c r="C24" s="33" t="s">
        <v>21</v>
      </c>
      <c r="D24" s="33">
        <v>42872</v>
      </c>
      <c r="E24" s="33" t="s">
        <v>22</v>
      </c>
      <c r="F24" s="33" t="s">
        <v>23</v>
      </c>
      <c r="G24" s="33">
        <v>43004</v>
      </c>
      <c r="H24" s="33">
        <v>74</v>
      </c>
      <c r="I24" s="34">
        <v>43.32</v>
      </c>
      <c r="J24" s="35"/>
      <c r="K24" s="36"/>
      <c r="L24" s="37">
        <f>I24*[1]Индексы!$B$4</f>
        <v>44.922839999999994</v>
      </c>
    </row>
    <row r="25" spans="1:12" ht="25.5" x14ac:dyDescent="0.25">
      <c r="A25" s="32" t="s">
        <v>28</v>
      </c>
      <c r="B25" s="33" t="s">
        <v>17</v>
      </c>
      <c r="C25" s="33" t="s">
        <v>21</v>
      </c>
      <c r="D25" s="33">
        <v>42872</v>
      </c>
      <c r="E25" s="33" t="s">
        <v>22</v>
      </c>
      <c r="F25" s="33" t="s">
        <v>23</v>
      </c>
      <c r="G25" s="33">
        <v>43004</v>
      </c>
      <c r="H25" s="33">
        <v>75</v>
      </c>
      <c r="I25" s="34">
        <v>45.54</v>
      </c>
      <c r="J25" s="35"/>
      <c r="K25" s="36"/>
      <c r="L25" s="37">
        <f>I25*[1]Индексы!$B$4</f>
        <v>47.224979999999995</v>
      </c>
    </row>
    <row r="26" spans="1:12" x14ac:dyDescent="0.25">
      <c r="A26" s="32" t="s">
        <v>29</v>
      </c>
      <c r="B26" s="33" t="s">
        <v>17</v>
      </c>
      <c r="C26" s="33" t="s">
        <v>21</v>
      </c>
      <c r="D26" s="33">
        <v>42872</v>
      </c>
      <c r="E26" s="33" t="s">
        <v>22</v>
      </c>
      <c r="F26" s="33" t="s">
        <v>23</v>
      </c>
      <c r="G26" s="33">
        <v>43004</v>
      </c>
      <c r="H26" s="33">
        <v>76</v>
      </c>
      <c r="I26" s="34">
        <v>44.22</v>
      </c>
      <c r="J26" s="35"/>
      <c r="K26" s="36"/>
      <c r="L26" s="37">
        <f>I26*[1]Индексы!$B$4</f>
        <v>45.856139999999996</v>
      </c>
    </row>
    <row r="27" spans="1:12" x14ac:dyDescent="0.25">
      <c r="A27" s="32" t="s">
        <v>30</v>
      </c>
      <c r="B27" s="33" t="s">
        <v>17</v>
      </c>
      <c r="C27" s="33" t="s">
        <v>21</v>
      </c>
      <c r="D27" s="33">
        <v>42872</v>
      </c>
      <c r="E27" s="33" t="s">
        <v>22</v>
      </c>
      <c r="F27" s="33" t="s">
        <v>23</v>
      </c>
      <c r="G27" s="33">
        <v>43005</v>
      </c>
      <c r="H27" s="33">
        <v>77</v>
      </c>
      <c r="I27" s="34">
        <v>33.76</v>
      </c>
      <c r="J27" s="35"/>
      <c r="K27" s="36"/>
      <c r="L27" s="37">
        <f>I27*[1]Индексы!$B$4</f>
        <v>35.009119999999996</v>
      </c>
    </row>
    <row r="28" spans="1:12" x14ac:dyDescent="0.25">
      <c r="A28" s="32" t="s">
        <v>31</v>
      </c>
      <c r="B28" s="33" t="s">
        <v>32</v>
      </c>
      <c r="C28" s="33" t="s">
        <v>33</v>
      </c>
      <c r="D28" s="33">
        <v>42962</v>
      </c>
      <c r="E28" s="33">
        <v>2</v>
      </c>
      <c r="F28" s="33" t="s">
        <v>23</v>
      </c>
      <c r="G28" s="33">
        <v>43004</v>
      </c>
      <c r="H28" s="33">
        <v>1</v>
      </c>
      <c r="I28" s="34">
        <v>60.07</v>
      </c>
      <c r="J28" s="35"/>
      <c r="K28" s="36"/>
      <c r="L28" s="37">
        <f>I28*[1]Индексы!$B$4</f>
        <v>62.292589999999997</v>
      </c>
    </row>
    <row r="29" spans="1:12" x14ac:dyDescent="0.25">
      <c r="A29" s="32" t="s">
        <v>31</v>
      </c>
      <c r="B29" s="33" t="s">
        <v>32</v>
      </c>
      <c r="C29" s="33" t="s">
        <v>33</v>
      </c>
      <c r="D29" s="33">
        <v>42962</v>
      </c>
      <c r="E29" s="33">
        <v>5</v>
      </c>
      <c r="F29" s="33" t="s">
        <v>23</v>
      </c>
      <c r="G29" s="33">
        <v>42994</v>
      </c>
      <c r="H29" s="33">
        <v>1</v>
      </c>
      <c r="I29" s="34">
        <v>50.77</v>
      </c>
      <c r="J29" s="35"/>
      <c r="K29" s="36"/>
      <c r="L29" s="37">
        <f>I29*[1]Индексы!$B$4</f>
        <v>52.648490000000002</v>
      </c>
    </row>
    <row r="30" spans="1:12" x14ac:dyDescent="0.25">
      <c r="A30" s="32" t="s">
        <v>31</v>
      </c>
      <c r="B30" s="33" t="s">
        <v>32</v>
      </c>
      <c r="C30" s="33" t="s">
        <v>33</v>
      </c>
      <c r="D30" s="33">
        <v>42962</v>
      </c>
      <c r="E30" s="33">
        <v>1</v>
      </c>
      <c r="F30" s="33" t="s">
        <v>23</v>
      </c>
      <c r="G30" s="33">
        <v>42993</v>
      </c>
      <c r="H30" s="33">
        <v>1</v>
      </c>
      <c r="I30" s="34">
        <v>48.61</v>
      </c>
      <c r="J30" s="35"/>
      <c r="K30" s="36"/>
      <c r="L30" s="37">
        <f>I30*[1]Индексы!$B$4</f>
        <v>50.408569999999997</v>
      </c>
    </row>
    <row r="31" spans="1:12" x14ac:dyDescent="0.25">
      <c r="A31" s="32" t="s">
        <v>31</v>
      </c>
      <c r="B31" s="33" t="s">
        <v>32</v>
      </c>
      <c r="C31" s="33" t="s">
        <v>34</v>
      </c>
      <c r="D31" s="33">
        <v>42943</v>
      </c>
      <c r="E31" s="33">
        <v>5.48600034317E+17</v>
      </c>
      <c r="F31" s="33" t="s">
        <v>23</v>
      </c>
      <c r="G31" s="33">
        <v>42964</v>
      </c>
      <c r="H31" s="33">
        <v>1</v>
      </c>
      <c r="I31" s="34">
        <v>265</v>
      </c>
      <c r="J31" s="35"/>
      <c r="K31" s="36"/>
      <c r="L31" s="37">
        <f>I31*[1]Индексы!$B$4</f>
        <v>274.80500000000001</v>
      </c>
    </row>
    <row r="32" spans="1:12" x14ac:dyDescent="0.25">
      <c r="A32" s="32" t="s">
        <v>35</v>
      </c>
      <c r="B32" s="33" t="s">
        <v>36</v>
      </c>
      <c r="C32" s="33" t="s">
        <v>37</v>
      </c>
      <c r="D32" s="33"/>
      <c r="E32" s="33"/>
      <c r="F32" s="33" t="s">
        <v>23</v>
      </c>
      <c r="G32" s="33">
        <v>42951</v>
      </c>
      <c r="H32" s="33">
        <v>19</v>
      </c>
      <c r="I32" s="34">
        <v>4.75</v>
      </c>
      <c r="J32" s="35"/>
      <c r="K32" s="36"/>
      <c r="L32" s="37">
        <f>I32*[1]Индексы!$B$4</f>
        <v>4.9257499999999999</v>
      </c>
    </row>
    <row r="33" spans="1:12" x14ac:dyDescent="0.25">
      <c r="A33" s="32" t="s">
        <v>38</v>
      </c>
      <c r="B33" s="33" t="s">
        <v>36</v>
      </c>
      <c r="C33" s="33" t="s">
        <v>39</v>
      </c>
      <c r="D33" s="33"/>
      <c r="E33" s="33"/>
      <c r="F33" s="33" t="s">
        <v>23</v>
      </c>
      <c r="G33" s="33">
        <v>42957</v>
      </c>
      <c r="H33" s="33">
        <v>165</v>
      </c>
      <c r="I33" s="34">
        <v>32.5</v>
      </c>
      <c r="J33" s="35"/>
      <c r="K33" s="36"/>
      <c r="L33" s="37">
        <f>I33*[1]Индексы!$B$4</f>
        <v>33.702500000000001</v>
      </c>
    </row>
    <row r="34" spans="1:12" x14ac:dyDescent="0.25">
      <c r="A34" s="32"/>
      <c r="B34" s="33"/>
      <c r="C34" s="33"/>
      <c r="D34" s="33"/>
      <c r="E34" s="33"/>
      <c r="F34" s="33"/>
      <c r="G34" s="33"/>
      <c r="H34" s="33"/>
      <c r="I34" s="34"/>
      <c r="J34" s="35"/>
      <c r="K34" s="36"/>
      <c r="L34" s="37">
        <f>I34*[1]Индексы!$B$4</f>
        <v>0</v>
      </c>
    </row>
    <row r="35" spans="1:12" x14ac:dyDescent="0.25">
      <c r="A35" s="38" t="s">
        <v>18</v>
      </c>
      <c r="B35" s="39"/>
      <c r="C35" s="39"/>
      <c r="D35" s="40"/>
      <c r="E35" s="39"/>
      <c r="F35" s="39"/>
      <c r="G35" s="40"/>
      <c r="H35" s="39"/>
      <c r="I35" s="41"/>
      <c r="J35" s="42"/>
      <c r="K35" s="43"/>
      <c r="L35" s="43"/>
    </row>
    <row r="36" spans="1:12" ht="15.75" x14ac:dyDescent="0.25">
      <c r="A36" s="18" t="s">
        <v>40</v>
      </c>
      <c r="B36" s="44" t="s">
        <v>13</v>
      </c>
      <c r="C36" s="44" t="s">
        <v>13</v>
      </c>
      <c r="D36" s="45" t="s">
        <v>13</v>
      </c>
      <c r="E36" s="44" t="s">
        <v>13</v>
      </c>
      <c r="F36" s="44" t="s">
        <v>13</v>
      </c>
      <c r="G36" s="45" t="s">
        <v>13</v>
      </c>
      <c r="H36" s="44" t="s">
        <v>13</v>
      </c>
      <c r="I36" s="48">
        <v>17265.724999999999</v>
      </c>
      <c r="J36" s="49">
        <v>46004.630000000005</v>
      </c>
      <c r="K36" s="50">
        <v>46004.590000000004</v>
      </c>
      <c r="L36" s="51">
        <f>L37+L45</f>
        <v>17904.556825</v>
      </c>
    </row>
    <row r="37" spans="1:12" x14ac:dyDescent="0.25">
      <c r="A37" s="25" t="s">
        <v>15</v>
      </c>
      <c r="B37" s="44" t="s">
        <v>13</v>
      </c>
      <c r="C37" s="44" t="s">
        <v>13</v>
      </c>
      <c r="D37" s="45" t="s">
        <v>13</v>
      </c>
      <c r="E37" s="44" t="s">
        <v>13</v>
      </c>
      <c r="F37" s="44" t="s">
        <v>13</v>
      </c>
      <c r="G37" s="45" t="s">
        <v>13</v>
      </c>
      <c r="H37" s="44" t="s">
        <v>13</v>
      </c>
      <c r="I37" s="28">
        <v>5327.03</v>
      </c>
      <c r="J37" s="29">
        <v>5805.5400000000009</v>
      </c>
      <c r="K37" s="30">
        <v>5805.5</v>
      </c>
      <c r="L37" s="31">
        <f>SUM(L38:L44)</f>
        <v>5524.1301099999991</v>
      </c>
    </row>
    <row r="38" spans="1:12" x14ac:dyDescent="0.25">
      <c r="A38" s="32" t="s">
        <v>41</v>
      </c>
      <c r="B38" s="33" t="s">
        <v>17</v>
      </c>
      <c r="C38" s="26" t="s">
        <v>13</v>
      </c>
      <c r="D38" s="27" t="s">
        <v>13</v>
      </c>
      <c r="E38" s="26" t="s">
        <v>13</v>
      </c>
      <c r="F38" s="26" t="s">
        <v>13</v>
      </c>
      <c r="G38" s="27" t="s">
        <v>13</v>
      </c>
      <c r="H38" s="26" t="s">
        <v>13</v>
      </c>
      <c r="I38" s="34">
        <v>5327.03</v>
      </c>
      <c r="J38" s="35"/>
      <c r="K38" s="36"/>
      <c r="L38" s="37">
        <f>I38*[1]Индексы!$B$4</f>
        <v>5524.1301099999991</v>
      </c>
    </row>
    <row r="39" spans="1:12" x14ac:dyDescent="0.25">
      <c r="A39" s="32" t="s">
        <v>42</v>
      </c>
      <c r="B39" s="33"/>
      <c r="C39" s="26"/>
      <c r="D39" s="27"/>
      <c r="E39" s="26"/>
      <c r="F39" s="26"/>
      <c r="G39" s="27"/>
      <c r="H39" s="26"/>
      <c r="I39" s="34"/>
      <c r="J39" s="35">
        <v>1052.2</v>
      </c>
      <c r="K39" s="36">
        <v>1052.2</v>
      </c>
      <c r="L39" s="37">
        <f>I39*[1]Индексы!$B$4</f>
        <v>0</v>
      </c>
    </row>
    <row r="40" spans="1:12" x14ac:dyDescent="0.25">
      <c r="A40" s="32" t="s">
        <v>43</v>
      </c>
      <c r="B40" s="33"/>
      <c r="C40" s="26"/>
      <c r="D40" s="27"/>
      <c r="E40" s="26"/>
      <c r="F40" s="26"/>
      <c r="G40" s="27"/>
      <c r="H40" s="26"/>
      <c r="I40" s="34"/>
      <c r="J40" s="35">
        <v>1130.9000000000001</v>
      </c>
      <c r="K40" s="36">
        <v>1130.9000000000001</v>
      </c>
      <c r="L40" s="37">
        <f>I40*[1]Индексы!$B$4</f>
        <v>0</v>
      </c>
    </row>
    <row r="41" spans="1:12" x14ac:dyDescent="0.25">
      <c r="A41" s="32" t="s">
        <v>44</v>
      </c>
      <c r="B41" s="33"/>
      <c r="C41" s="26"/>
      <c r="D41" s="27"/>
      <c r="E41" s="26"/>
      <c r="F41" s="26"/>
      <c r="G41" s="27"/>
      <c r="H41" s="26"/>
      <c r="I41" s="34"/>
      <c r="J41" s="35">
        <v>1665.9</v>
      </c>
      <c r="K41" s="36">
        <v>1665.9</v>
      </c>
      <c r="L41" s="37">
        <f>I41*[1]Индексы!$B$4</f>
        <v>0</v>
      </c>
    </row>
    <row r="42" spans="1:12" x14ac:dyDescent="0.25">
      <c r="A42" s="32" t="s">
        <v>45</v>
      </c>
      <c r="B42" s="33"/>
      <c r="C42" s="26"/>
      <c r="D42" s="27"/>
      <c r="E42" s="26"/>
      <c r="F42" s="26"/>
      <c r="G42" s="27"/>
      <c r="H42" s="26"/>
      <c r="I42" s="34"/>
      <c r="J42" s="35">
        <v>825.64</v>
      </c>
      <c r="K42" s="36">
        <v>825.6</v>
      </c>
      <c r="L42" s="37">
        <f>I42*[1]Индексы!$B$4</f>
        <v>0</v>
      </c>
    </row>
    <row r="43" spans="1:12" x14ac:dyDescent="0.25">
      <c r="A43" s="32" t="s">
        <v>46</v>
      </c>
      <c r="B43" s="33"/>
      <c r="C43" s="26"/>
      <c r="D43" s="27"/>
      <c r="E43" s="26"/>
      <c r="F43" s="26"/>
      <c r="G43" s="27"/>
      <c r="H43" s="26"/>
      <c r="I43" s="34"/>
      <c r="J43" s="35">
        <v>1130.9000000000001</v>
      </c>
      <c r="K43" s="36">
        <v>1130.9000000000001</v>
      </c>
      <c r="L43" s="37">
        <f>I43*[1]Индексы!$B$4</f>
        <v>0</v>
      </c>
    </row>
    <row r="44" spans="1:12" x14ac:dyDescent="0.25">
      <c r="A44" s="38" t="s">
        <v>18</v>
      </c>
      <c r="B44" s="39"/>
      <c r="C44" s="39"/>
      <c r="D44" s="40"/>
      <c r="E44" s="39"/>
      <c r="F44" s="39"/>
      <c r="G44" s="40"/>
      <c r="H44" s="39"/>
      <c r="I44" s="41"/>
      <c r="J44" s="42"/>
      <c r="K44" s="43"/>
      <c r="L44" s="43"/>
    </row>
    <row r="45" spans="1:12" x14ac:dyDescent="0.25">
      <c r="A45" s="25" t="s">
        <v>19</v>
      </c>
      <c r="B45" s="44" t="s">
        <v>13</v>
      </c>
      <c r="C45" s="44" t="s">
        <v>13</v>
      </c>
      <c r="D45" s="45" t="s">
        <v>13</v>
      </c>
      <c r="E45" s="44" t="s">
        <v>13</v>
      </c>
      <c r="F45" s="44" t="s">
        <v>13</v>
      </c>
      <c r="G45" s="45" t="s">
        <v>13</v>
      </c>
      <c r="H45" s="44" t="s">
        <v>13</v>
      </c>
      <c r="I45" s="28">
        <v>11938.694999999998</v>
      </c>
      <c r="J45" s="29">
        <v>40199.090000000004</v>
      </c>
      <c r="K45" s="46">
        <v>40199.090000000004</v>
      </c>
      <c r="L45" s="47">
        <f>SUM(L46:L112)</f>
        <v>12380.426715000001</v>
      </c>
    </row>
    <row r="46" spans="1:12" x14ac:dyDescent="0.25">
      <c r="A46" s="32" t="s">
        <v>30</v>
      </c>
      <c r="B46" s="33" t="s">
        <v>47</v>
      </c>
      <c r="C46" s="33" t="s">
        <v>21</v>
      </c>
      <c r="D46" s="52">
        <v>42872</v>
      </c>
      <c r="E46" s="53" t="s">
        <v>22</v>
      </c>
      <c r="F46" s="53" t="s">
        <v>23</v>
      </c>
      <c r="G46" s="52">
        <v>43025</v>
      </c>
      <c r="H46" s="53">
        <v>85</v>
      </c>
      <c r="I46" s="34">
        <v>12.26</v>
      </c>
      <c r="J46" s="35"/>
      <c r="K46" s="36"/>
      <c r="L46" s="37">
        <f>I46*[1]Индексы!$B$4</f>
        <v>12.713619999999999</v>
      </c>
    </row>
    <row r="47" spans="1:12" ht="25.5" x14ac:dyDescent="0.25">
      <c r="A47" s="54" t="s">
        <v>25</v>
      </c>
      <c r="B47" s="55" t="s">
        <v>47</v>
      </c>
      <c r="C47" s="55" t="s">
        <v>21</v>
      </c>
      <c r="D47" s="56">
        <v>42872</v>
      </c>
      <c r="E47" s="57" t="s">
        <v>22</v>
      </c>
      <c r="F47" s="57" t="s">
        <v>23</v>
      </c>
      <c r="G47" s="56">
        <v>43031</v>
      </c>
      <c r="H47" s="57">
        <v>89</v>
      </c>
      <c r="I47" s="58">
        <v>15.1</v>
      </c>
      <c r="J47" s="59"/>
      <c r="K47" s="36"/>
      <c r="L47" s="37">
        <f>I47*[1]Индексы!$B$4</f>
        <v>15.658699999999998</v>
      </c>
    </row>
    <row r="48" spans="1:12" ht="25.5" x14ac:dyDescent="0.25">
      <c r="A48" s="54" t="s">
        <v>48</v>
      </c>
      <c r="B48" s="55" t="s">
        <v>47</v>
      </c>
      <c r="C48" s="55" t="s">
        <v>21</v>
      </c>
      <c r="D48" s="56">
        <v>42872</v>
      </c>
      <c r="E48" s="57" t="s">
        <v>22</v>
      </c>
      <c r="F48" s="57" t="s">
        <v>23</v>
      </c>
      <c r="G48" s="56">
        <v>43031</v>
      </c>
      <c r="H48" s="57">
        <v>90</v>
      </c>
      <c r="I48" s="58">
        <v>16.63</v>
      </c>
      <c r="J48" s="59"/>
      <c r="K48" s="36"/>
      <c r="L48" s="37">
        <f>I48*[1]Индексы!$B$4</f>
        <v>17.245309999999996</v>
      </c>
    </row>
    <row r="49" spans="1:12" x14ac:dyDescent="0.25">
      <c r="A49" s="54" t="s">
        <v>49</v>
      </c>
      <c r="B49" s="55" t="s">
        <v>47</v>
      </c>
      <c r="C49" s="55" t="s">
        <v>21</v>
      </c>
      <c r="D49" s="56">
        <v>42872</v>
      </c>
      <c r="E49" s="57" t="s">
        <v>22</v>
      </c>
      <c r="F49" s="57" t="s">
        <v>23</v>
      </c>
      <c r="G49" s="56">
        <v>43035</v>
      </c>
      <c r="H49" s="57">
        <v>93</v>
      </c>
      <c r="I49" s="58">
        <v>62.02</v>
      </c>
      <c r="J49" s="59"/>
      <c r="K49" s="36"/>
      <c r="L49" s="37">
        <f>I49*[1]Индексы!$B$4</f>
        <v>64.31474</v>
      </c>
    </row>
    <row r="50" spans="1:12" ht="25.5" x14ac:dyDescent="0.25">
      <c r="A50" s="54" t="s">
        <v>50</v>
      </c>
      <c r="B50" s="55" t="s">
        <v>47</v>
      </c>
      <c r="C50" s="55" t="s">
        <v>21</v>
      </c>
      <c r="D50" s="56">
        <v>42872</v>
      </c>
      <c r="E50" s="57" t="s">
        <v>22</v>
      </c>
      <c r="F50" s="57" t="s">
        <v>23</v>
      </c>
      <c r="G50" s="56">
        <v>43054</v>
      </c>
      <c r="H50" s="57">
        <v>101</v>
      </c>
      <c r="I50" s="58">
        <v>16.43</v>
      </c>
      <c r="J50" s="59"/>
      <c r="K50" s="36"/>
      <c r="L50" s="37">
        <f>I50*[1]Индексы!$B$4</f>
        <v>17.03791</v>
      </c>
    </row>
    <row r="51" spans="1:12" ht="38.25" x14ac:dyDescent="0.25">
      <c r="A51" s="54" t="s">
        <v>51</v>
      </c>
      <c r="B51" s="55" t="s">
        <v>47</v>
      </c>
      <c r="C51" s="55" t="s">
        <v>21</v>
      </c>
      <c r="D51" s="56">
        <v>42872</v>
      </c>
      <c r="E51" s="57" t="s">
        <v>22</v>
      </c>
      <c r="F51" s="57" t="s">
        <v>23</v>
      </c>
      <c r="G51" s="56">
        <v>43054</v>
      </c>
      <c r="H51" s="57">
        <v>102</v>
      </c>
      <c r="I51" s="58">
        <v>55.8</v>
      </c>
      <c r="J51" s="59"/>
      <c r="K51" s="36"/>
      <c r="L51" s="37">
        <f>I51*[1]Индексы!$B$4</f>
        <v>57.864599999999996</v>
      </c>
    </row>
    <row r="52" spans="1:12" ht="25.5" x14ac:dyDescent="0.25">
      <c r="A52" s="54" t="s">
        <v>25</v>
      </c>
      <c r="B52" s="55" t="s">
        <v>47</v>
      </c>
      <c r="C52" s="55" t="s">
        <v>21</v>
      </c>
      <c r="D52" s="56">
        <v>42872</v>
      </c>
      <c r="E52" s="57" t="s">
        <v>22</v>
      </c>
      <c r="F52" s="57" t="s">
        <v>23</v>
      </c>
      <c r="G52" s="56">
        <v>43060</v>
      </c>
      <c r="H52" s="57">
        <v>105</v>
      </c>
      <c r="I52" s="58">
        <v>32.130000000000003</v>
      </c>
      <c r="J52" s="59"/>
      <c r="K52" s="36"/>
      <c r="L52" s="37">
        <f>I52*[1]Индексы!$B$4</f>
        <v>33.318809999999999</v>
      </c>
    </row>
    <row r="53" spans="1:12" x14ac:dyDescent="0.25">
      <c r="A53" s="54" t="s">
        <v>49</v>
      </c>
      <c r="B53" s="55" t="s">
        <v>47</v>
      </c>
      <c r="C53" s="55" t="s">
        <v>21</v>
      </c>
      <c r="D53" s="56">
        <v>42872</v>
      </c>
      <c r="E53" s="57" t="s">
        <v>22</v>
      </c>
      <c r="F53" s="57" t="s">
        <v>23</v>
      </c>
      <c r="G53" s="56">
        <v>43060</v>
      </c>
      <c r="H53" s="57">
        <v>104</v>
      </c>
      <c r="I53" s="58">
        <v>33.79</v>
      </c>
      <c r="J53" s="59"/>
      <c r="K53" s="36"/>
      <c r="L53" s="37">
        <f>I53*[1]Индексы!$B$4</f>
        <v>35.040229999999994</v>
      </c>
    </row>
    <row r="54" spans="1:12" x14ac:dyDescent="0.25">
      <c r="A54" s="54" t="s">
        <v>49</v>
      </c>
      <c r="B54" s="55" t="s">
        <v>47</v>
      </c>
      <c r="C54" s="55" t="s">
        <v>21</v>
      </c>
      <c r="D54" s="56">
        <v>42872</v>
      </c>
      <c r="E54" s="57" t="s">
        <v>22</v>
      </c>
      <c r="F54" s="57" t="s">
        <v>23</v>
      </c>
      <c r="G54" s="56">
        <v>43062</v>
      </c>
      <c r="H54" s="57">
        <v>107</v>
      </c>
      <c r="I54" s="58">
        <v>26.35</v>
      </c>
      <c r="J54" s="59"/>
      <c r="K54" s="36"/>
      <c r="L54" s="37">
        <f>I54*[1]Индексы!$B$4</f>
        <v>27.324950000000001</v>
      </c>
    </row>
    <row r="55" spans="1:12" ht="25.5" x14ac:dyDescent="0.25">
      <c r="A55" s="54" t="s">
        <v>52</v>
      </c>
      <c r="B55" s="55" t="s">
        <v>47</v>
      </c>
      <c r="C55" s="55" t="s">
        <v>21</v>
      </c>
      <c r="D55" s="56">
        <v>42872</v>
      </c>
      <c r="E55" s="57" t="s">
        <v>22</v>
      </c>
      <c r="F55" s="57" t="s">
        <v>23</v>
      </c>
      <c r="G55" s="56">
        <v>43069</v>
      </c>
      <c r="H55" s="57">
        <v>118</v>
      </c>
      <c r="I55" s="58">
        <v>15.045999999999999</v>
      </c>
      <c r="J55" s="59"/>
      <c r="K55" s="36"/>
      <c r="L55" s="37">
        <f>I55*[1]Индексы!$B$4</f>
        <v>15.602701999999999</v>
      </c>
    </row>
    <row r="56" spans="1:12" ht="25.5" x14ac:dyDescent="0.25">
      <c r="A56" s="54" t="s">
        <v>25</v>
      </c>
      <c r="B56" s="55" t="s">
        <v>47</v>
      </c>
      <c r="C56" s="55" t="s">
        <v>21</v>
      </c>
      <c r="D56" s="56">
        <v>42872</v>
      </c>
      <c r="E56" s="57" t="s">
        <v>22</v>
      </c>
      <c r="F56" s="57" t="s">
        <v>23</v>
      </c>
      <c r="G56" s="56">
        <v>43069</v>
      </c>
      <c r="H56" s="57">
        <v>119</v>
      </c>
      <c r="I56" s="58">
        <v>18.54</v>
      </c>
      <c r="J56" s="59"/>
      <c r="K56" s="36"/>
      <c r="L56" s="37">
        <f>I56*[1]Индексы!$B$4</f>
        <v>19.225979999999996</v>
      </c>
    </row>
    <row r="57" spans="1:12" ht="25.5" x14ac:dyDescent="0.25">
      <c r="A57" s="54" t="s">
        <v>53</v>
      </c>
      <c r="B57" s="55" t="s">
        <v>47</v>
      </c>
      <c r="C57" s="55" t="s">
        <v>21</v>
      </c>
      <c r="D57" s="56">
        <v>42872</v>
      </c>
      <c r="E57" s="57" t="s">
        <v>22</v>
      </c>
      <c r="F57" s="57" t="s">
        <v>23</v>
      </c>
      <c r="G57" s="56">
        <v>43070</v>
      </c>
      <c r="H57" s="57">
        <v>122</v>
      </c>
      <c r="I57" s="58">
        <v>32.619999999999997</v>
      </c>
      <c r="J57" s="59"/>
      <c r="K57" s="36"/>
      <c r="L57" s="37">
        <f>I57*[1]Индексы!$B$4</f>
        <v>33.826939999999993</v>
      </c>
    </row>
    <row r="58" spans="1:12" ht="25.5" x14ac:dyDescent="0.25">
      <c r="A58" s="54" t="s">
        <v>54</v>
      </c>
      <c r="B58" s="55" t="s">
        <v>47</v>
      </c>
      <c r="C58" s="55" t="s">
        <v>21</v>
      </c>
      <c r="D58" s="56">
        <v>42872</v>
      </c>
      <c r="E58" s="57" t="s">
        <v>22</v>
      </c>
      <c r="F58" s="57" t="s">
        <v>23</v>
      </c>
      <c r="G58" s="56">
        <v>43081</v>
      </c>
      <c r="H58" s="57">
        <v>126</v>
      </c>
      <c r="I58" s="58">
        <v>16.41</v>
      </c>
      <c r="J58" s="59"/>
      <c r="K58" s="36"/>
      <c r="L58" s="37">
        <f>I58*[1]Индексы!$B$4</f>
        <v>17.01717</v>
      </c>
    </row>
    <row r="59" spans="1:12" ht="25.5" x14ac:dyDescent="0.25">
      <c r="A59" s="54" t="s">
        <v>54</v>
      </c>
      <c r="B59" s="55" t="s">
        <v>47</v>
      </c>
      <c r="C59" s="55" t="s">
        <v>21</v>
      </c>
      <c r="D59" s="56">
        <v>42872</v>
      </c>
      <c r="E59" s="57" t="s">
        <v>22</v>
      </c>
      <c r="F59" s="57" t="s">
        <v>23</v>
      </c>
      <c r="G59" s="56">
        <v>43081</v>
      </c>
      <c r="H59" s="57">
        <v>125</v>
      </c>
      <c r="I59" s="58">
        <v>14.71</v>
      </c>
      <c r="J59" s="59"/>
      <c r="K59" s="36"/>
      <c r="L59" s="37">
        <f>I59*[1]Индексы!$B$4</f>
        <v>15.25427</v>
      </c>
    </row>
    <row r="60" spans="1:12" x14ac:dyDescent="0.25">
      <c r="A60" s="54" t="s">
        <v>55</v>
      </c>
      <c r="B60" s="55" t="s">
        <v>47</v>
      </c>
      <c r="C60" s="55" t="s">
        <v>21</v>
      </c>
      <c r="D60" s="56">
        <v>42872</v>
      </c>
      <c r="E60" s="57" t="s">
        <v>22</v>
      </c>
      <c r="F60" s="57" t="s">
        <v>23</v>
      </c>
      <c r="G60" s="56">
        <v>43082</v>
      </c>
      <c r="H60" s="57">
        <v>127</v>
      </c>
      <c r="I60" s="58">
        <v>15.22</v>
      </c>
      <c r="J60" s="59"/>
      <c r="K60" s="36"/>
      <c r="L60" s="37">
        <f>I60*[1]Индексы!$B$4</f>
        <v>15.78314</v>
      </c>
    </row>
    <row r="61" spans="1:12" ht="25.5" x14ac:dyDescent="0.25">
      <c r="A61" s="54" t="s">
        <v>25</v>
      </c>
      <c r="B61" s="55" t="s">
        <v>47</v>
      </c>
      <c r="C61" s="55" t="s">
        <v>21</v>
      </c>
      <c r="D61" s="56">
        <v>42872</v>
      </c>
      <c r="E61" s="57" t="s">
        <v>22</v>
      </c>
      <c r="F61" s="57" t="s">
        <v>23</v>
      </c>
      <c r="G61" s="56">
        <v>43082</v>
      </c>
      <c r="H61" s="57">
        <v>128</v>
      </c>
      <c r="I61" s="58">
        <v>91.8</v>
      </c>
      <c r="J61" s="59"/>
      <c r="K61" s="36"/>
      <c r="L61" s="37">
        <f>I61*[1]Индексы!$B$4</f>
        <v>95.196599999999989</v>
      </c>
    </row>
    <row r="62" spans="1:12" x14ac:dyDescent="0.25">
      <c r="A62" s="54" t="s">
        <v>55</v>
      </c>
      <c r="B62" s="55" t="s">
        <v>47</v>
      </c>
      <c r="C62" s="55" t="s">
        <v>21</v>
      </c>
      <c r="D62" s="56">
        <v>42872</v>
      </c>
      <c r="E62" s="57" t="s">
        <v>22</v>
      </c>
      <c r="F62" s="57" t="s">
        <v>23</v>
      </c>
      <c r="G62" s="56">
        <v>43082</v>
      </c>
      <c r="H62" s="57">
        <v>129</v>
      </c>
      <c r="I62" s="58">
        <v>22.83</v>
      </c>
      <c r="J62" s="59"/>
      <c r="K62" s="36"/>
      <c r="L62" s="37">
        <f>I62*[1]Индексы!$B$4</f>
        <v>23.674709999999997</v>
      </c>
    </row>
    <row r="63" spans="1:12" ht="25.5" x14ac:dyDescent="0.25">
      <c r="A63" s="54" t="s">
        <v>25</v>
      </c>
      <c r="B63" s="55" t="s">
        <v>47</v>
      </c>
      <c r="C63" s="55" t="s">
        <v>21</v>
      </c>
      <c r="D63" s="56">
        <v>42872</v>
      </c>
      <c r="E63" s="57" t="s">
        <v>22</v>
      </c>
      <c r="F63" s="57" t="s">
        <v>23</v>
      </c>
      <c r="G63" s="56">
        <v>43084</v>
      </c>
      <c r="H63" s="57">
        <v>130</v>
      </c>
      <c r="I63" s="58">
        <v>22.06</v>
      </c>
      <c r="J63" s="59"/>
      <c r="K63" s="36"/>
      <c r="L63" s="37">
        <f>I63*[1]Индексы!$B$4</f>
        <v>22.876219999999996</v>
      </c>
    </row>
    <row r="64" spans="1:12" x14ac:dyDescent="0.25">
      <c r="A64" s="54" t="s">
        <v>55</v>
      </c>
      <c r="B64" s="55" t="s">
        <v>47</v>
      </c>
      <c r="C64" s="55" t="s">
        <v>21</v>
      </c>
      <c r="D64" s="56">
        <v>42872</v>
      </c>
      <c r="E64" s="57" t="s">
        <v>22</v>
      </c>
      <c r="F64" s="57" t="s">
        <v>23</v>
      </c>
      <c r="G64" s="56">
        <v>43090</v>
      </c>
      <c r="H64" s="57">
        <v>137</v>
      </c>
      <c r="I64" s="58">
        <v>7.61</v>
      </c>
      <c r="J64" s="59"/>
      <c r="K64" s="36"/>
      <c r="L64" s="37">
        <f>I64*[1]Индексы!$B$4</f>
        <v>7.8915699999999998</v>
      </c>
    </row>
    <row r="65" spans="1:12" ht="25.5" x14ac:dyDescent="0.25">
      <c r="A65" s="54" t="s">
        <v>25</v>
      </c>
      <c r="B65" s="55" t="s">
        <v>47</v>
      </c>
      <c r="C65" s="55" t="s">
        <v>21</v>
      </c>
      <c r="D65" s="56">
        <v>42872</v>
      </c>
      <c r="E65" s="57" t="s">
        <v>22</v>
      </c>
      <c r="F65" s="57" t="s">
        <v>23</v>
      </c>
      <c r="G65" s="56">
        <v>43096</v>
      </c>
      <c r="H65" s="57">
        <v>143</v>
      </c>
      <c r="I65" s="58">
        <v>53.64</v>
      </c>
      <c r="J65" s="59"/>
      <c r="K65" s="36"/>
      <c r="L65" s="37">
        <f>I65*[1]Индексы!$B$4</f>
        <v>55.624679999999998</v>
      </c>
    </row>
    <row r="66" spans="1:12" ht="25.5" x14ac:dyDescent="0.25">
      <c r="A66" s="54" t="s">
        <v>25</v>
      </c>
      <c r="B66" s="55" t="s">
        <v>47</v>
      </c>
      <c r="C66" s="55" t="s">
        <v>21</v>
      </c>
      <c r="D66" s="56">
        <v>42872</v>
      </c>
      <c r="E66" s="57" t="s">
        <v>22</v>
      </c>
      <c r="F66" s="57" t="s">
        <v>23</v>
      </c>
      <c r="G66" s="56">
        <v>43096</v>
      </c>
      <c r="H66" s="57">
        <v>142</v>
      </c>
      <c r="I66" s="58">
        <v>73.290000000000006</v>
      </c>
      <c r="J66" s="59"/>
      <c r="K66" s="36"/>
      <c r="L66" s="37">
        <f>I66*[1]Индексы!$B$4</f>
        <v>76.001729999999995</v>
      </c>
    </row>
    <row r="67" spans="1:12" x14ac:dyDescent="0.25">
      <c r="A67" s="54" t="s">
        <v>56</v>
      </c>
      <c r="B67" s="55" t="s">
        <v>47</v>
      </c>
      <c r="C67" s="55" t="s">
        <v>57</v>
      </c>
      <c r="D67" s="56">
        <v>42917</v>
      </c>
      <c r="E67" s="57">
        <v>22</v>
      </c>
      <c r="F67" s="57" t="s">
        <v>23</v>
      </c>
      <c r="G67" s="56">
        <v>43068</v>
      </c>
      <c r="H67" s="57">
        <v>1</v>
      </c>
      <c r="I67" s="58">
        <v>4524.7</v>
      </c>
      <c r="J67" s="59"/>
      <c r="K67" s="36"/>
      <c r="L67" s="37">
        <f>I67*[1]Индексы!$B$4</f>
        <v>4692.1138999999994</v>
      </c>
    </row>
    <row r="68" spans="1:12" x14ac:dyDescent="0.25">
      <c r="A68" s="54" t="s">
        <v>58</v>
      </c>
      <c r="B68" s="55" t="s">
        <v>47</v>
      </c>
      <c r="C68" s="55" t="s">
        <v>59</v>
      </c>
      <c r="D68" s="56">
        <v>42983</v>
      </c>
      <c r="E68" s="57">
        <v>42983</v>
      </c>
      <c r="F68" s="57" t="s">
        <v>23</v>
      </c>
      <c r="G68" s="56">
        <v>43094</v>
      </c>
      <c r="H68" s="57">
        <v>1</v>
      </c>
      <c r="I68" s="58">
        <v>3707.16</v>
      </c>
      <c r="J68" s="59"/>
      <c r="K68" s="36"/>
      <c r="L68" s="37">
        <f>I68*[1]Индексы!$B$4</f>
        <v>3844.3249199999996</v>
      </c>
    </row>
    <row r="69" spans="1:12" x14ac:dyDescent="0.25">
      <c r="A69" s="54" t="s">
        <v>60</v>
      </c>
      <c r="B69" s="55" t="s">
        <v>47</v>
      </c>
      <c r="C69" s="55" t="s">
        <v>61</v>
      </c>
      <c r="D69" s="56">
        <v>43003</v>
      </c>
      <c r="E69" s="57">
        <v>36</v>
      </c>
      <c r="F69" s="57" t="s">
        <v>23</v>
      </c>
      <c r="G69" s="56">
        <v>43053</v>
      </c>
      <c r="H69" s="57">
        <v>1</v>
      </c>
      <c r="I69" s="58">
        <v>524.95000000000005</v>
      </c>
      <c r="J69" s="59"/>
      <c r="K69" s="36"/>
      <c r="L69" s="37">
        <f>I69*[1]Индексы!$B$4</f>
        <v>544.37315000000001</v>
      </c>
    </row>
    <row r="70" spans="1:12" ht="25.5" x14ac:dyDescent="0.25">
      <c r="A70" s="54" t="s">
        <v>62</v>
      </c>
      <c r="B70" s="55" t="s">
        <v>47</v>
      </c>
      <c r="C70" s="55" t="s">
        <v>63</v>
      </c>
      <c r="D70" s="56">
        <v>42899</v>
      </c>
      <c r="E70" s="57">
        <v>42899</v>
      </c>
      <c r="F70" s="57" t="s">
        <v>23</v>
      </c>
      <c r="G70" s="56">
        <v>42927</v>
      </c>
      <c r="H70" s="57">
        <v>1</v>
      </c>
      <c r="I70" s="58">
        <v>300.73</v>
      </c>
      <c r="J70" s="59"/>
      <c r="K70" s="36"/>
      <c r="L70" s="37">
        <f>I70*[1]Индексы!$B$4</f>
        <v>311.85701</v>
      </c>
    </row>
    <row r="71" spans="1:12" ht="26.25" x14ac:dyDescent="0.25">
      <c r="A71" s="54" t="s">
        <v>64</v>
      </c>
      <c r="B71" s="55" t="s">
        <v>65</v>
      </c>
      <c r="C71" s="55" t="s">
        <v>66</v>
      </c>
      <c r="D71" s="56">
        <v>42936</v>
      </c>
      <c r="E71" s="57">
        <v>301</v>
      </c>
      <c r="F71" s="57" t="s">
        <v>23</v>
      </c>
      <c r="G71" s="56">
        <v>43010</v>
      </c>
      <c r="H71" s="57">
        <v>301</v>
      </c>
      <c r="I71" s="58">
        <v>88.41</v>
      </c>
      <c r="J71" s="59"/>
      <c r="K71" s="36"/>
      <c r="L71" s="37">
        <f>I71*[1]Индексы!$B$4</f>
        <v>91.681169999999995</v>
      </c>
    </row>
    <row r="72" spans="1:12" ht="26.25" x14ac:dyDescent="0.25">
      <c r="A72" s="54" t="s">
        <v>67</v>
      </c>
      <c r="B72" s="55" t="s">
        <v>65</v>
      </c>
      <c r="C72" s="55" t="s">
        <v>66</v>
      </c>
      <c r="D72" s="56">
        <v>42936</v>
      </c>
      <c r="E72" s="57">
        <v>302</v>
      </c>
      <c r="F72" s="57" t="s">
        <v>23</v>
      </c>
      <c r="G72" s="56">
        <v>43010</v>
      </c>
      <c r="H72" s="57">
        <v>302</v>
      </c>
      <c r="I72" s="58">
        <v>99.94</v>
      </c>
      <c r="J72" s="59"/>
      <c r="K72" s="36"/>
      <c r="L72" s="37">
        <f>I72*[1]Индексы!$B$4</f>
        <v>103.63777999999999</v>
      </c>
    </row>
    <row r="73" spans="1:12" ht="26.25" x14ac:dyDescent="0.25">
      <c r="A73" s="54" t="s">
        <v>68</v>
      </c>
      <c r="B73" s="55" t="s">
        <v>65</v>
      </c>
      <c r="C73" s="55" t="s">
        <v>66</v>
      </c>
      <c r="D73" s="56">
        <v>42936</v>
      </c>
      <c r="E73" s="57">
        <v>303</v>
      </c>
      <c r="F73" s="57" t="s">
        <v>23</v>
      </c>
      <c r="G73" s="56">
        <v>43003</v>
      </c>
      <c r="H73" s="57">
        <v>303</v>
      </c>
      <c r="I73" s="58">
        <v>96.41</v>
      </c>
      <c r="J73" s="59"/>
      <c r="K73" s="36"/>
      <c r="L73" s="37">
        <f>I73*[1]Индексы!$B$4</f>
        <v>99.977169999999987</v>
      </c>
    </row>
    <row r="74" spans="1:12" ht="26.25" x14ac:dyDescent="0.25">
      <c r="A74" s="54" t="s">
        <v>69</v>
      </c>
      <c r="B74" s="55" t="s">
        <v>65</v>
      </c>
      <c r="C74" s="55" t="s">
        <v>66</v>
      </c>
      <c r="D74" s="56">
        <v>42936</v>
      </c>
      <c r="E74" s="57">
        <v>304</v>
      </c>
      <c r="F74" s="57" t="s">
        <v>23</v>
      </c>
      <c r="G74" s="56">
        <v>43010</v>
      </c>
      <c r="H74" s="57">
        <v>304</v>
      </c>
      <c r="I74" s="58">
        <v>80.694999999999993</v>
      </c>
      <c r="J74" s="59"/>
      <c r="K74" s="36"/>
      <c r="L74" s="37">
        <f>I74*[1]Индексы!$B$4</f>
        <v>83.680714999999992</v>
      </c>
    </row>
    <row r="75" spans="1:12" ht="26.25" x14ac:dyDescent="0.25">
      <c r="A75" s="54" t="s">
        <v>70</v>
      </c>
      <c r="B75" s="55" t="s">
        <v>65</v>
      </c>
      <c r="C75" s="55" t="s">
        <v>66</v>
      </c>
      <c r="D75" s="56">
        <v>42936</v>
      </c>
      <c r="E75" s="57">
        <v>305</v>
      </c>
      <c r="F75" s="57" t="s">
        <v>23</v>
      </c>
      <c r="G75" s="56">
        <v>43010</v>
      </c>
      <c r="H75" s="57">
        <v>305</v>
      </c>
      <c r="I75" s="58">
        <v>51.402000000000001</v>
      </c>
      <c r="J75" s="59"/>
      <c r="K75" s="36"/>
      <c r="L75" s="37">
        <f>I75*[1]Индексы!$B$4</f>
        <v>53.303874</v>
      </c>
    </row>
    <row r="76" spans="1:12" ht="26.25" x14ac:dyDescent="0.25">
      <c r="A76" s="54" t="s">
        <v>71</v>
      </c>
      <c r="B76" s="55" t="s">
        <v>65</v>
      </c>
      <c r="C76" s="55" t="s">
        <v>66</v>
      </c>
      <c r="D76" s="56">
        <v>42936</v>
      </c>
      <c r="E76" s="57">
        <v>306</v>
      </c>
      <c r="F76" s="57" t="s">
        <v>23</v>
      </c>
      <c r="G76" s="56">
        <v>43010</v>
      </c>
      <c r="H76" s="57">
        <v>306</v>
      </c>
      <c r="I76" s="58">
        <v>53.680999999999997</v>
      </c>
      <c r="J76" s="59"/>
      <c r="K76" s="36"/>
      <c r="L76" s="37">
        <f>I76*[1]Индексы!$B$4</f>
        <v>55.667196999999994</v>
      </c>
    </row>
    <row r="77" spans="1:12" ht="26.25" x14ac:dyDescent="0.25">
      <c r="A77" s="54" t="s">
        <v>72</v>
      </c>
      <c r="B77" s="55" t="s">
        <v>65</v>
      </c>
      <c r="C77" s="55" t="s">
        <v>66</v>
      </c>
      <c r="D77" s="56">
        <v>42936</v>
      </c>
      <c r="E77" s="57">
        <v>307</v>
      </c>
      <c r="F77" s="57" t="s">
        <v>23</v>
      </c>
      <c r="G77" s="56">
        <v>43010</v>
      </c>
      <c r="H77" s="57">
        <v>307</v>
      </c>
      <c r="I77" s="58">
        <v>94.510999999999996</v>
      </c>
      <c r="J77" s="59"/>
      <c r="K77" s="36"/>
      <c r="L77" s="37">
        <f>I77*[1]Индексы!$B$4</f>
        <v>98.007906999999989</v>
      </c>
    </row>
    <row r="78" spans="1:12" ht="26.25" x14ac:dyDescent="0.25">
      <c r="A78" s="54" t="s">
        <v>73</v>
      </c>
      <c r="B78" s="55" t="s">
        <v>65</v>
      </c>
      <c r="C78" s="55" t="s">
        <v>66</v>
      </c>
      <c r="D78" s="56">
        <v>42936</v>
      </c>
      <c r="E78" s="57">
        <v>308</v>
      </c>
      <c r="F78" s="57" t="s">
        <v>23</v>
      </c>
      <c r="G78" s="56">
        <v>43010</v>
      </c>
      <c r="H78" s="57">
        <v>308</v>
      </c>
      <c r="I78" s="58">
        <v>82.57</v>
      </c>
      <c r="J78" s="59"/>
      <c r="K78" s="36"/>
      <c r="L78" s="37">
        <f>I78*[1]Индексы!$B$4</f>
        <v>85.625089999999986</v>
      </c>
    </row>
    <row r="79" spans="1:12" ht="26.25" x14ac:dyDescent="0.25">
      <c r="A79" s="54" t="s">
        <v>74</v>
      </c>
      <c r="B79" s="55" t="s">
        <v>65</v>
      </c>
      <c r="C79" s="55" t="s">
        <v>66</v>
      </c>
      <c r="D79" s="56">
        <v>42936</v>
      </c>
      <c r="E79" s="57">
        <v>309</v>
      </c>
      <c r="F79" s="57" t="s">
        <v>23</v>
      </c>
      <c r="G79" s="56">
        <v>43010</v>
      </c>
      <c r="H79" s="57">
        <v>309</v>
      </c>
      <c r="I79" s="58">
        <v>83.816000000000003</v>
      </c>
      <c r="J79" s="59"/>
      <c r="K79" s="36"/>
      <c r="L79" s="37">
        <f>I79*[1]Индексы!$B$4</f>
        <v>86.917192</v>
      </c>
    </row>
    <row r="80" spans="1:12" ht="26.25" x14ac:dyDescent="0.25">
      <c r="A80" s="54" t="s">
        <v>75</v>
      </c>
      <c r="B80" s="55" t="s">
        <v>65</v>
      </c>
      <c r="C80" s="55" t="s">
        <v>66</v>
      </c>
      <c r="D80" s="56">
        <v>42936</v>
      </c>
      <c r="E80" s="57">
        <v>310</v>
      </c>
      <c r="F80" s="57" t="s">
        <v>23</v>
      </c>
      <c r="G80" s="56">
        <v>43010</v>
      </c>
      <c r="H80" s="57">
        <v>310</v>
      </c>
      <c r="I80" s="58">
        <v>92.204999999999998</v>
      </c>
      <c r="J80" s="59"/>
      <c r="K80" s="36"/>
      <c r="L80" s="37">
        <f>I80*[1]Индексы!$B$4</f>
        <v>95.616584999999986</v>
      </c>
    </row>
    <row r="81" spans="1:12" ht="26.25" x14ac:dyDescent="0.25">
      <c r="A81" s="54" t="s">
        <v>76</v>
      </c>
      <c r="B81" s="55" t="s">
        <v>65</v>
      </c>
      <c r="C81" s="55" t="s">
        <v>66</v>
      </c>
      <c r="D81" s="56">
        <v>42936</v>
      </c>
      <c r="E81" s="57">
        <v>311</v>
      </c>
      <c r="F81" s="57" t="s">
        <v>23</v>
      </c>
      <c r="G81" s="56">
        <v>43055</v>
      </c>
      <c r="H81" s="57">
        <v>311</v>
      </c>
      <c r="I81" s="58">
        <v>71.869</v>
      </c>
      <c r="J81" s="59"/>
      <c r="K81" s="36"/>
      <c r="L81" s="37">
        <f>I81*[1]Индексы!$B$4</f>
        <v>74.528152999999989</v>
      </c>
    </row>
    <row r="82" spans="1:12" ht="26.25" x14ac:dyDescent="0.25">
      <c r="A82" s="54" t="s">
        <v>77</v>
      </c>
      <c r="B82" s="55" t="s">
        <v>65</v>
      </c>
      <c r="C82" s="55" t="s">
        <v>66</v>
      </c>
      <c r="D82" s="56">
        <v>42936</v>
      </c>
      <c r="E82" s="57">
        <v>312</v>
      </c>
      <c r="F82" s="57" t="s">
        <v>23</v>
      </c>
      <c r="G82" s="56">
        <v>43055</v>
      </c>
      <c r="H82" s="57">
        <v>312</v>
      </c>
      <c r="I82" s="58">
        <v>76.373000000000005</v>
      </c>
      <c r="J82" s="59"/>
      <c r="K82" s="36"/>
      <c r="L82" s="37">
        <f>I82*[1]Индексы!$B$4</f>
        <v>79.198801000000003</v>
      </c>
    </row>
    <row r="83" spans="1:12" ht="26.25" x14ac:dyDescent="0.25">
      <c r="A83" s="54" t="s">
        <v>78</v>
      </c>
      <c r="B83" s="55" t="s">
        <v>65</v>
      </c>
      <c r="C83" s="55" t="s">
        <v>66</v>
      </c>
      <c r="D83" s="56">
        <v>42936</v>
      </c>
      <c r="E83" s="57">
        <v>313</v>
      </c>
      <c r="F83" s="57" t="s">
        <v>23</v>
      </c>
      <c r="G83" s="56">
        <v>43055</v>
      </c>
      <c r="H83" s="57">
        <v>313</v>
      </c>
      <c r="I83" s="58">
        <v>74.921000000000006</v>
      </c>
      <c r="J83" s="59"/>
      <c r="K83" s="36"/>
      <c r="L83" s="37">
        <f>I83*[1]Индексы!$B$4</f>
        <v>77.693077000000002</v>
      </c>
    </row>
    <row r="84" spans="1:12" ht="26.25" x14ac:dyDescent="0.25">
      <c r="A84" s="54" t="s">
        <v>79</v>
      </c>
      <c r="B84" s="55" t="s">
        <v>65</v>
      </c>
      <c r="C84" s="55" t="s">
        <v>66</v>
      </c>
      <c r="D84" s="56">
        <v>42936</v>
      </c>
      <c r="E84" s="57">
        <v>314</v>
      </c>
      <c r="F84" s="57" t="s">
        <v>23</v>
      </c>
      <c r="G84" s="56">
        <v>43055</v>
      </c>
      <c r="H84" s="57">
        <v>314</v>
      </c>
      <c r="I84" s="58">
        <v>76.183999999999997</v>
      </c>
      <c r="J84" s="59"/>
      <c r="K84" s="36"/>
      <c r="L84" s="37">
        <f>I84*[1]Индексы!$B$4</f>
        <v>79.002807999999987</v>
      </c>
    </row>
    <row r="85" spans="1:12" ht="26.25" x14ac:dyDescent="0.25">
      <c r="A85" s="54" t="s">
        <v>80</v>
      </c>
      <c r="B85" s="55" t="s">
        <v>65</v>
      </c>
      <c r="C85" s="55" t="s">
        <v>66</v>
      </c>
      <c r="D85" s="56">
        <v>42936</v>
      </c>
      <c r="E85" s="57">
        <v>315</v>
      </c>
      <c r="F85" s="57" t="s">
        <v>23</v>
      </c>
      <c r="G85" s="56">
        <v>43055</v>
      </c>
      <c r="H85" s="57">
        <v>315</v>
      </c>
      <c r="I85" s="58">
        <v>72.227000000000004</v>
      </c>
      <c r="J85" s="59"/>
      <c r="K85" s="36"/>
      <c r="L85" s="37">
        <f>I85*[1]Индексы!$B$4</f>
        <v>74.899399000000003</v>
      </c>
    </row>
    <row r="86" spans="1:12" ht="26.25" x14ac:dyDescent="0.25">
      <c r="A86" s="54" t="s">
        <v>81</v>
      </c>
      <c r="B86" s="55" t="s">
        <v>65</v>
      </c>
      <c r="C86" s="55" t="s">
        <v>66</v>
      </c>
      <c r="D86" s="56">
        <v>42936</v>
      </c>
      <c r="E86" s="57">
        <v>316</v>
      </c>
      <c r="F86" s="57" t="s">
        <v>23</v>
      </c>
      <c r="G86" s="56">
        <v>43003</v>
      </c>
      <c r="H86" s="57">
        <v>316</v>
      </c>
      <c r="I86" s="58">
        <v>42.08</v>
      </c>
      <c r="J86" s="59"/>
      <c r="K86" s="36"/>
      <c r="L86" s="37">
        <f>I86*[1]Индексы!$B$4</f>
        <v>43.636959999999995</v>
      </c>
    </row>
    <row r="87" spans="1:12" ht="26.25" x14ac:dyDescent="0.25">
      <c r="A87" s="54" t="s">
        <v>82</v>
      </c>
      <c r="B87" s="55" t="s">
        <v>65</v>
      </c>
      <c r="C87" s="55" t="s">
        <v>66</v>
      </c>
      <c r="D87" s="56">
        <v>42936</v>
      </c>
      <c r="E87" s="57">
        <v>317</v>
      </c>
      <c r="F87" s="57" t="s">
        <v>23</v>
      </c>
      <c r="G87" s="56">
        <v>43055</v>
      </c>
      <c r="H87" s="57">
        <v>317</v>
      </c>
      <c r="I87" s="58">
        <v>89.676000000000002</v>
      </c>
      <c r="J87" s="59"/>
      <c r="K87" s="36"/>
      <c r="L87" s="37">
        <f>I87*[1]Индексы!$B$4</f>
        <v>92.994011999999998</v>
      </c>
    </row>
    <row r="88" spans="1:12" ht="26.25" x14ac:dyDescent="0.25">
      <c r="A88" s="54" t="s">
        <v>83</v>
      </c>
      <c r="B88" s="55" t="s">
        <v>65</v>
      </c>
      <c r="C88" s="55" t="s">
        <v>66</v>
      </c>
      <c r="D88" s="56">
        <v>42936</v>
      </c>
      <c r="E88" s="57">
        <v>318</v>
      </c>
      <c r="F88" s="57" t="s">
        <v>23</v>
      </c>
      <c r="G88" s="56">
        <v>43055</v>
      </c>
      <c r="H88" s="57">
        <v>318</v>
      </c>
      <c r="I88" s="58">
        <v>75.863</v>
      </c>
      <c r="J88" s="59"/>
      <c r="K88" s="36"/>
      <c r="L88" s="37">
        <f>I88*[1]Индексы!$B$4</f>
        <v>78.669930999999991</v>
      </c>
    </row>
    <row r="89" spans="1:12" ht="26.25" x14ac:dyDescent="0.25">
      <c r="A89" s="54" t="s">
        <v>84</v>
      </c>
      <c r="B89" s="55" t="s">
        <v>65</v>
      </c>
      <c r="C89" s="55" t="s">
        <v>66</v>
      </c>
      <c r="D89" s="56">
        <v>42936</v>
      </c>
      <c r="E89" s="57">
        <v>319</v>
      </c>
      <c r="F89" s="57" t="s">
        <v>23</v>
      </c>
      <c r="G89" s="56">
        <v>43003</v>
      </c>
      <c r="H89" s="57">
        <v>319</v>
      </c>
      <c r="I89" s="58">
        <v>67.132999999999996</v>
      </c>
      <c r="J89" s="59"/>
      <c r="K89" s="36"/>
      <c r="L89" s="37">
        <f>I89*[1]Индексы!$B$4</f>
        <v>69.616920999999991</v>
      </c>
    </row>
    <row r="90" spans="1:12" ht="26.25" x14ac:dyDescent="0.25">
      <c r="A90" s="54" t="s">
        <v>85</v>
      </c>
      <c r="B90" s="55" t="s">
        <v>65</v>
      </c>
      <c r="C90" s="55" t="s">
        <v>66</v>
      </c>
      <c r="D90" s="56">
        <v>42936</v>
      </c>
      <c r="E90" s="57">
        <v>320</v>
      </c>
      <c r="F90" s="57" t="s">
        <v>23</v>
      </c>
      <c r="G90" s="56">
        <v>43055</v>
      </c>
      <c r="H90" s="57">
        <v>320</v>
      </c>
      <c r="I90" s="58">
        <v>78.114999999999995</v>
      </c>
      <c r="J90" s="59"/>
      <c r="K90" s="36"/>
      <c r="L90" s="37">
        <f>I90*[1]Индексы!$B$4</f>
        <v>81.005254999999991</v>
      </c>
    </row>
    <row r="91" spans="1:12" ht="26.25" x14ac:dyDescent="0.25">
      <c r="A91" s="54" t="s">
        <v>86</v>
      </c>
      <c r="B91" s="55" t="s">
        <v>65</v>
      </c>
      <c r="C91" s="55" t="s">
        <v>66</v>
      </c>
      <c r="D91" s="56">
        <v>42936</v>
      </c>
      <c r="E91" s="57">
        <v>321</v>
      </c>
      <c r="F91" s="57" t="s">
        <v>23</v>
      </c>
      <c r="G91" s="56">
        <v>43055</v>
      </c>
      <c r="H91" s="57">
        <v>321</v>
      </c>
      <c r="I91" s="58">
        <v>55.927</v>
      </c>
      <c r="J91" s="59"/>
      <c r="K91" s="36"/>
      <c r="L91" s="37">
        <f>I91*[1]Индексы!$B$4</f>
        <v>57.996298999999993</v>
      </c>
    </row>
    <row r="92" spans="1:12" ht="26.25" x14ac:dyDescent="0.25">
      <c r="A92" s="54" t="s">
        <v>87</v>
      </c>
      <c r="B92" s="55" t="s">
        <v>65</v>
      </c>
      <c r="C92" s="55" t="s">
        <v>88</v>
      </c>
      <c r="D92" s="56">
        <v>42930</v>
      </c>
      <c r="E92" s="57" t="s">
        <v>89</v>
      </c>
      <c r="F92" s="57" t="s">
        <v>23</v>
      </c>
      <c r="G92" s="56">
        <v>43066</v>
      </c>
      <c r="H92" s="57">
        <v>1</v>
      </c>
      <c r="I92" s="58">
        <v>55.238999999999997</v>
      </c>
      <c r="J92" s="59"/>
      <c r="K92" s="36"/>
      <c r="L92" s="37">
        <f>I92*[1]Индексы!$B$4</f>
        <v>57.282842999999993</v>
      </c>
    </row>
    <row r="93" spans="1:12" ht="26.25" x14ac:dyDescent="0.25">
      <c r="A93" s="54" t="s">
        <v>90</v>
      </c>
      <c r="B93" s="55" t="s">
        <v>65</v>
      </c>
      <c r="C93" s="55" t="s">
        <v>88</v>
      </c>
      <c r="D93" s="56">
        <v>42930</v>
      </c>
      <c r="E93" s="57" t="s">
        <v>91</v>
      </c>
      <c r="F93" s="57" t="s">
        <v>23</v>
      </c>
      <c r="G93" s="56">
        <v>43066</v>
      </c>
      <c r="H93" s="57">
        <v>1</v>
      </c>
      <c r="I93" s="58">
        <v>52.158999999999999</v>
      </c>
      <c r="J93" s="59"/>
      <c r="K93" s="36"/>
      <c r="L93" s="37">
        <f>I93*[1]Индексы!$B$4</f>
        <v>54.088882999999996</v>
      </c>
    </row>
    <row r="94" spans="1:12" ht="26.25" x14ac:dyDescent="0.25">
      <c r="A94" s="54" t="s">
        <v>92</v>
      </c>
      <c r="B94" s="55" t="s">
        <v>65</v>
      </c>
      <c r="C94" s="55" t="s">
        <v>88</v>
      </c>
      <c r="D94" s="56">
        <v>42930</v>
      </c>
      <c r="E94" s="57" t="s">
        <v>93</v>
      </c>
      <c r="F94" s="57" t="s">
        <v>23</v>
      </c>
      <c r="G94" s="56">
        <v>43066</v>
      </c>
      <c r="H94" s="57">
        <v>1</v>
      </c>
      <c r="I94" s="58">
        <v>35.189</v>
      </c>
      <c r="J94" s="59"/>
      <c r="K94" s="36"/>
      <c r="L94" s="37">
        <f>I94*[1]Индексы!$B$4</f>
        <v>36.490992999999996</v>
      </c>
    </row>
    <row r="95" spans="1:12" ht="26.25" x14ac:dyDescent="0.25">
      <c r="A95" s="54" t="s">
        <v>94</v>
      </c>
      <c r="B95" s="55" t="s">
        <v>65</v>
      </c>
      <c r="C95" s="55" t="s">
        <v>88</v>
      </c>
      <c r="D95" s="56">
        <v>42937</v>
      </c>
      <c r="E95" s="57" t="s">
        <v>95</v>
      </c>
      <c r="F95" s="57" t="s">
        <v>23</v>
      </c>
      <c r="G95" s="56">
        <v>43067</v>
      </c>
      <c r="H95" s="57">
        <v>1</v>
      </c>
      <c r="I95" s="58">
        <v>52.158999999999999</v>
      </c>
      <c r="J95" s="59"/>
      <c r="K95" s="36"/>
      <c r="L95" s="37">
        <f>I95*[1]Индексы!$B$4</f>
        <v>54.088882999999996</v>
      </c>
    </row>
    <row r="96" spans="1:12" ht="26.25" x14ac:dyDescent="0.25">
      <c r="A96" s="54" t="s">
        <v>96</v>
      </c>
      <c r="B96" s="55" t="s">
        <v>65</v>
      </c>
      <c r="C96" s="55" t="s">
        <v>88</v>
      </c>
      <c r="D96" s="56">
        <v>42937</v>
      </c>
      <c r="E96" s="57" t="s">
        <v>97</v>
      </c>
      <c r="F96" s="57" t="s">
        <v>23</v>
      </c>
      <c r="G96" s="56">
        <v>43067</v>
      </c>
      <c r="H96" s="57">
        <v>1</v>
      </c>
      <c r="I96" s="58">
        <v>52.158999999999999</v>
      </c>
      <c r="J96" s="59"/>
      <c r="K96" s="36"/>
      <c r="L96" s="37">
        <f>I96*[1]Индексы!$B$4</f>
        <v>54.088882999999996</v>
      </c>
    </row>
    <row r="97" spans="1:12" ht="26.25" x14ac:dyDescent="0.25">
      <c r="A97" s="54" t="s">
        <v>98</v>
      </c>
      <c r="B97" s="55" t="s">
        <v>65</v>
      </c>
      <c r="C97" s="55" t="s">
        <v>88</v>
      </c>
      <c r="D97" s="56">
        <v>42937</v>
      </c>
      <c r="E97" s="57" t="s">
        <v>99</v>
      </c>
      <c r="F97" s="57" t="s">
        <v>23</v>
      </c>
      <c r="G97" s="56">
        <v>43067</v>
      </c>
      <c r="H97" s="57">
        <v>1</v>
      </c>
      <c r="I97" s="58">
        <v>52.158999999999999</v>
      </c>
      <c r="J97" s="59"/>
      <c r="K97" s="36"/>
      <c r="L97" s="37">
        <f>I97*[1]Индексы!$B$4</f>
        <v>54.088882999999996</v>
      </c>
    </row>
    <row r="98" spans="1:12" ht="26.25" x14ac:dyDescent="0.25">
      <c r="A98" s="54" t="s">
        <v>100</v>
      </c>
      <c r="B98" s="55" t="s">
        <v>65</v>
      </c>
      <c r="C98" s="55" t="s">
        <v>88</v>
      </c>
      <c r="D98" s="56">
        <v>42937</v>
      </c>
      <c r="E98" s="57" t="s">
        <v>101</v>
      </c>
      <c r="F98" s="57" t="s">
        <v>23</v>
      </c>
      <c r="G98" s="56">
        <v>43066</v>
      </c>
      <c r="H98" s="57">
        <v>1</v>
      </c>
      <c r="I98" s="58">
        <v>48.802</v>
      </c>
      <c r="J98" s="59"/>
      <c r="K98" s="36"/>
      <c r="L98" s="37">
        <f>I98*[1]Индексы!$B$4</f>
        <v>50.607673999999996</v>
      </c>
    </row>
    <row r="99" spans="1:12" ht="26.25" x14ac:dyDescent="0.25">
      <c r="A99" s="54" t="s">
        <v>102</v>
      </c>
      <c r="B99" s="55" t="s">
        <v>65</v>
      </c>
      <c r="C99" s="55" t="s">
        <v>88</v>
      </c>
      <c r="D99" s="56">
        <v>42937</v>
      </c>
      <c r="E99" s="57" t="s">
        <v>103</v>
      </c>
      <c r="F99" s="57" t="s">
        <v>23</v>
      </c>
      <c r="G99" s="56">
        <v>43066</v>
      </c>
      <c r="H99" s="57">
        <v>1</v>
      </c>
      <c r="I99" s="58">
        <v>48.802</v>
      </c>
      <c r="J99" s="59"/>
      <c r="K99" s="36"/>
      <c r="L99" s="37">
        <f>I99*[1]Индексы!$B$4</f>
        <v>50.607673999999996</v>
      </c>
    </row>
    <row r="100" spans="1:12" ht="26.25" x14ac:dyDescent="0.25">
      <c r="A100" s="54" t="s">
        <v>104</v>
      </c>
      <c r="B100" s="55" t="s">
        <v>65</v>
      </c>
      <c r="C100" s="55" t="s">
        <v>88</v>
      </c>
      <c r="D100" s="56">
        <v>42937</v>
      </c>
      <c r="E100" s="57" t="s">
        <v>105</v>
      </c>
      <c r="F100" s="57" t="s">
        <v>23</v>
      </c>
      <c r="G100" s="56">
        <v>43066</v>
      </c>
      <c r="H100" s="57">
        <v>1</v>
      </c>
      <c r="I100" s="58">
        <v>48.802</v>
      </c>
      <c r="J100" s="59"/>
      <c r="K100" s="36"/>
      <c r="L100" s="37">
        <f>I100*[1]Индексы!$B$4</f>
        <v>50.607673999999996</v>
      </c>
    </row>
    <row r="101" spans="1:12" ht="26.25" x14ac:dyDescent="0.25">
      <c r="A101" s="54" t="s">
        <v>106</v>
      </c>
      <c r="B101" s="55" t="s">
        <v>65</v>
      </c>
      <c r="C101" s="55" t="s">
        <v>88</v>
      </c>
      <c r="D101" s="56">
        <v>42937</v>
      </c>
      <c r="E101" s="57" t="s">
        <v>107</v>
      </c>
      <c r="F101" s="57" t="s">
        <v>23</v>
      </c>
      <c r="G101" s="56">
        <v>43067</v>
      </c>
      <c r="H101" s="57">
        <v>1</v>
      </c>
      <c r="I101" s="58">
        <v>51.866999999999997</v>
      </c>
      <c r="J101" s="59"/>
      <c r="K101" s="36"/>
      <c r="L101" s="37">
        <f>I101*[1]Индексы!$B$4</f>
        <v>53.786078999999994</v>
      </c>
    </row>
    <row r="102" spans="1:12" ht="26.25" x14ac:dyDescent="0.25">
      <c r="A102" s="54" t="s">
        <v>108</v>
      </c>
      <c r="B102" s="55" t="s">
        <v>65</v>
      </c>
      <c r="C102" s="55" t="s">
        <v>88</v>
      </c>
      <c r="D102" s="56">
        <v>42937</v>
      </c>
      <c r="E102" s="57" t="s">
        <v>109</v>
      </c>
      <c r="F102" s="57" t="s">
        <v>23</v>
      </c>
      <c r="G102" s="56">
        <v>43067</v>
      </c>
      <c r="H102" s="57">
        <v>1</v>
      </c>
      <c r="I102" s="58">
        <v>55.238999999999997</v>
      </c>
      <c r="J102" s="59"/>
      <c r="K102" s="36"/>
      <c r="L102" s="37">
        <f>I102*[1]Индексы!$B$4</f>
        <v>57.282842999999993</v>
      </c>
    </row>
    <row r="103" spans="1:12" ht="26.25" x14ac:dyDescent="0.25">
      <c r="A103" s="54" t="s">
        <v>110</v>
      </c>
      <c r="B103" s="55" t="s">
        <v>65</v>
      </c>
      <c r="C103" s="55" t="s">
        <v>88</v>
      </c>
      <c r="D103" s="56">
        <v>42937</v>
      </c>
      <c r="E103" s="57" t="s">
        <v>111</v>
      </c>
      <c r="F103" s="57" t="s">
        <v>23</v>
      </c>
      <c r="G103" s="56">
        <v>43067</v>
      </c>
      <c r="H103" s="57">
        <v>1</v>
      </c>
      <c r="I103" s="58">
        <v>55.238999999999997</v>
      </c>
      <c r="J103" s="59"/>
      <c r="K103" s="36"/>
      <c r="L103" s="37">
        <f>I103*[1]Индексы!$B$4</f>
        <v>57.282842999999993</v>
      </c>
    </row>
    <row r="104" spans="1:12" ht="25.5" x14ac:dyDescent="0.25">
      <c r="A104" s="54" t="s">
        <v>25</v>
      </c>
      <c r="B104" s="55" t="s">
        <v>47</v>
      </c>
      <c r="C104" s="55" t="s">
        <v>21</v>
      </c>
      <c r="D104" s="56">
        <v>42872</v>
      </c>
      <c r="E104" s="57" t="s">
        <v>22</v>
      </c>
      <c r="F104" s="57" t="s">
        <v>23</v>
      </c>
      <c r="G104" s="56">
        <v>43069</v>
      </c>
      <c r="H104" s="57">
        <v>117</v>
      </c>
      <c r="I104" s="58">
        <v>15.045999999999999</v>
      </c>
      <c r="J104" s="59"/>
      <c r="K104" s="36"/>
      <c r="L104" s="37">
        <f>I104*[1]Индексы!$B$4</f>
        <v>15.602701999999999</v>
      </c>
    </row>
    <row r="105" spans="1:12" x14ac:dyDescent="0.25">
      <c r="A105" s="32" t="s">
        <v>112</v>
      </c>
      <c r="B105" s="33" t="s">
        <v>47</v>
      </c>
      <c r="C105" s="55" t="s">
        <v>21</v>
      </c>
      <c r="D105" s="56"/>
      <c r="E105" s="57"/>
      <c r="F105" s="57"/>
      <c r="G105" s="56"/>
      <c r="H105" s="57"/>
      <c r="I105" s="58"/>
      <c r="J105" s="59">
        <v>1091.9000000000001</v>
      </c>
      <c r="K105" s="36">
        <v>1091.9000000000001</v>
      </c>
      <c r="L105" s="37">
        <f>I105*[1]Индексы!$B$4</f>
        <v>0</v>
      </c>
    </row>
    <row r="106" spans="1:12" x14ac:dyDescent="0.25">
      <c r="A106" s="54" t="s">
        <v>113</v>
      </c>
      <c r="B106" s="55" t="s">
        <v>47</v>
      </c>
      <c r="C106" s="55" t="s">
        <v>61</v>
      </c>
      <c r="D106" s="56"/>
      <c r="E106" s="57"/>
      <c r="F106" s="57"/>
      <c r="G106" s="56"/>
      <c r="H106" s="57"/>
      <c r="I106" s="58"/>
      <c r="J106" s="59">
        <v>10388</v>
      </c>
      <c r="K106" s="36">
        <v>10388</v>
      </c>
      <c r="L106" s="37">
        <f>I106*[1]Индексы!$B$4</f>
        <v>0</v>
      </c>
    </row>
    <row r="107" spans="1:12" x14ac:dyDescent="0.25">
      <c r="A107" s="54" t="s">
        <v>114</v>
      </c>
      <c r="B107" s="55" t="s">
        <v>47</v>
      </c>
      <c r="C107" s="55" t="s">
        <v>61</v>
      </c>
      <c r="D107" s="56"/>
      <c r="E107" s="57"/>
      <c r="F107" s="57"/>
      <c r="G107" s="56"/>
      <c r="H107" s="57"/>
      <c r="I107" s="58"/>
      <c r="J107" s="59">
        <v>1091.9000000000001</v>
      </c>
      <c r="K107" s="36">
        <v>1091.9000000000001</v>
      </c>
      <c r="L107" s="37">
        <f>I107*[1]Индексы!$B$4</f>
        <v>0</v>
      </c>
    </row>
    <row r="108" spans="1:12" x14ac:dyDescent="0.25">
      <c r="A108" s="54" t="s">
        <v>115</v>
      </c>
      <c r="B108" s="55" t="s">
        <v>47</v>
      </c>
      <c r="C108" s="55" t="s">
        <v>61</v>
      </c>
      <c r="D108" s="56"/>
      <c r="E108" s="57"/>
      <c r="F108" s="57"/>
      <c r="G108" s="56"/>
      <c r="H108" s="57"/>
      <c r="I108" s="58"/>
      <c r="J108" s="59">
        <v>5185.3900000000003</v>
      </c>
      <c r="K108" s="36">
        <v>5185.3900000000003</v>
      </c>
      <c r="L108" s="37">
        <f>I108*[1]Индексы!$B$4</f>
        <v>0</v>
      </c>
    </row>
    <row r="109" spans="1:12" x14ac:dyDescent="0.25">
      <c r="A109" s="54" t="s">
        <v>116</v>
      </c>
      <c r="B109" s="55" t="s">
        <v>47</v>
      </c>
      <c r="C109" s="55" t="s">
        <v>61</v>
      </c>
      <c r="D109" s="56"/>
      <c r="E109" s="57"/>
      <c r="F109" s="57"/>
      <c r="G109" s="56"/>
      <c r="H109" s="57"/>
      <c r="I109" s="58"/>
      <c r="J109" s="59">
        <v>10388</v>
      </c>
      <c r="K109" s="36">
        <v>10388</v>
      </c>
      <c r="L109" s="37">
        <f>I109*[1]Индексы!$B$4</f>
        <v>0</v>
      </c>
    </row>
    <row r="110" spans="1:12" x14ac:dyDescent="0.25">
      <c r="A110" s="54" t="s">
        <v>117</v>
      </c>
      <c r="B110" s="55" t="s">
        <v>47</v>
      </c>
      <c r="C110" s="55" t="s">
        <v>61</v>
      </c>
      <c r="D110" s="56"/>
      <c r="E110" s="57"/>
      <c r="F110" s="57"/>
      <c r="G110" s="56"/>
      <c r="H110" s="57"/>
      <c r="I110" s="58"/>
      <c r="J110" s="59">
        <v>10388</v>
      </c>
      <c r="K110" s="36">
        <v>10388</v>
      </c>
      <c r="L110" s="37">
        <f>I110*[1]Индексы!$B$4</f>
        <v>0</v>
      </c>
    </row>
    <row r="111" spans="1:12" x14ac:dyDescent="0.25">
      <c r="A111" s="54" t="s">
        <v>118</v>
      </c>
      <c r="B111" s="55" t="s">
        <v>47</v>
      </c>
      <c r="C111" s="55" t="s">
        <v>61</v>
      </c>
      <c r="D111" s="56"/>
      <c r="E111" s="57"/>
      <c r="F111" s="57"/>
      <c r="G111" s="56"/>
      <c r="H111" s="57"/>
      <c r="I111" s="58"/>
      <c r="J111" s="59">
        <v>1665.9</v>
      </c>
      <c r="K111" s="36">
        <v>1665.9</v>
      </c>
      <c r="L111" s="37">
        <f>I111*[1]Индексы!$B$4</f>
        <v>0</v>
      </c>
    </row>
    <row r="112" spans="1:12" ht="15.75" thickBot="1" x14ac:dyDescent="0.3">
      <c r="A112" s="60" t="s">
        <v>18</v>
      </c>
      <c r="B112" s="61"/>
      <c r="C112" s="61"/>
      <c r="D112" s="62"/>
      <c r="E112" s="61"/>
      <c r="F112" s="61"/>
      <c r="G112" s="62"/>
      <c r="H112" s="61"/>
      <c r="I112" s="63"/>
      <c r="J112" s="64"/>
      <c r="K112" s="65"/>
      <c r="L112" s="65"/>
    </row>
  </sheetData>
  <dataValidations count="1">
    <dataValidation type="list" allowBlank="1" showInputMessage="1" showErrorMessage="1" sqref="F46:F111 F65582:F65647 F131118:F131183 F196654:F196719 F262190:F262255 F327726:F327791 F393262:F393327 F458798:F458863 F524334:F524399 F589870:F589935 F655406:F655471 F720942:F721007 F786478:F786543 F852014:F852079 F917550:F917615 F983086:F983151 F11:F34 F65547:F65570 F131083:F131106 F196619:F196642 F262155:F262178 F327691:F327714 F393227:F393250 F458763:F458786 F524299:F524322 F589835:F589858 F655371:F655394 F720907:F720930 F786443:F786466 F851979:F852002 F917515:F917538 F983051:F983074">
      <formula1>по_конкурсу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2019-06-10T13:00:05Z</dcterms:modified>
</cp:coreProperties>
</file>